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5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'Лист1'!$A$1:$P$370</definedName>
  </definedNames>
  <calcPr fullCalcOnLoad="1"/>
</workbook>
</file>

<file path=xl/sharedStrings.xml><?xml version="1.0" encoding="utf-8"?>
<sst xmlns="http://schemas.openxmlformats.org/spreadsheetml/2006/main" count="843" uniqueCount="203">
  <si>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</si>
  <si>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</si>
  <si>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</si>
  <si>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</si>
  <si>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</si>
  <si>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</si>
  <si>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</si>
  <si>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</si>
  <si>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</si>
  <si>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</si>
  <si>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</si>
  <si>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</si>
  <si>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</si>
  <si>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</si>
  <si>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</si>
  <si>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</si>
  <si>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</si>
  <si>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</si>
  <si>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</si>
  <si>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</si>
  <si>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</si>
  <si>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</si>
  <si>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</si>
  <si>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</si>
  <si>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</si>
  <si>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</si>
  <si>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продукту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</si>
  <si>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</si>
  <si>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</si>
  <si>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</si>
  <si>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</si>
  <si>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</si>
  <si>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</si>
  <si>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</si>
  <si>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</si>
  <si>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</si>
  <si>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</si>
  <si>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</si>
  <si>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</si>
  <si>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</si>
  <si>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</si>
  <si>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</si>
  <si>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</si>
  <si>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</si>
  <si>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</si>
  <si>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</si>
  <si>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</si>
  <si>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</si>
  <si>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</si>
  <si>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</si>
  <si>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</si>
  <si>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</si>
  <si>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</si>
  <si>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</si>
  <si>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</si>
  <si>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</si>
  <si>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</si>
  <si>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</si>
  <si>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</si>
  <si>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</si>
  <si>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</si>
  <si>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</si>
  <si>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</si>
  <si>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</si>
  <si>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</si>
  <si>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</si>
  <si>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</si>
  <si>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</si>
  <si>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</si>
  <si>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</si>
  <si>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</si>
  <si>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</si>
  <si>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</si>
  <si>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</si>
  <si>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</si>
  <si>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</si>
  <si>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</si>
  <si>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</si>
  <si>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(0) (8)</t>
  </si>
  <si>
    <t>2020 рік (прогноз)</t>
  </si>
  <si>
    <t>Зарплата з нарахуваннями наз/ту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</si>
  <si>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</si>
  <si>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</si>
  <si>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</si>
  <si>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</si>
  <si>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 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</si>
  <si>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</si>
  <si>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</si>
  <si>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</si>
  <si>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</si>
  <si>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</si>
  <si>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</si>
  <si>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</si>
  <si>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</si>
  <si>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Дослідження і розробки, окремі заходи пореалізації державних (регіональних) програм</t>
  </si>
  <si>
    <t>Інші поточні видатки</t>
  </si>
  <si>
    <t>Придбання обладнання та предметів довгострокового користування</t>
  </si>
  <si>
    <t>Капітальний ремонт інших об’ектів</t>
  </si>
  <si>
    <t>2019 рік</t>
  </si>
  <si>
    <t>2020 рік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</si>
  <si>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</si>
  <si>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</t>
  </si>
  <si>
    <t xml:space="preserve"> кількість установ</t>
  </si>
  <si>
    <t xml:space="preserve">Положення </t>
  </si>
  <si>
    <t>затрати</t>
  </si>
  <si>
    <t xml:space="preserve">кількість відділень </t>
  </si>
  <si>
    <t>кількість штатних одиниць персоналу</t>
  </si>
  <si>
    <t>у тому числі:</t>
  </si>
  <si>
    <t xml:space="preserve"> соціальні робітники</t>
  </si>
  <si>
    <t xml:space="preserve">чисельність осіб, які потребують соціального обслуговування (надання соціальних
послуг), у тому числі з V групою рухової активності
</t>
  </si>
  <si>
    <t xml:space="preserve">чисельність осіб, забезпечених соціальним обслуговуванням (наданням соціальних
послуг)
</t>
  </si>
  <si>
    <t>кількість осіб, які отримують соціальні послуги постійно,</t>
  </si>
  <si>
    <t>кількість осіб, які отримують соціальні послуги періодично,</t>
  </si>
  <si>
    <t>відсоток осіб, охоплених соціальним обслуговуванням, до загальної чисельності осіб, які потребують соціальних послуг, %</t>
  </si>
  <si>
    <t>одиниця</t>
  </si>
  <si>
    <t>штатний розпис</t>
  </si>
  <si>
    <t xml:space="preserve">Форма
№12-соц.
</t>
  </si>
  <si>
    <t>осіб</t>
  </si>
  <si>
    <t xml:space="preserve"> ефективності</t>
  </si>
  <si>
    <t>чисельність обслуговуваних на 1 штатну одиницю соціального працівника (робітника),</t>
  </si>
  <si>
    <t xml:space="preserve">середні витрати на соціальне обслуговування (надання соціальних послуг) 1 особи
територіальним центром, за винятком стаціонарних відділень, на рік,
</t>
  </si>
  <si>
    <t>грн</t>
  </si>
  <si>
    <t>%</t>
  </si>
  <si>
    <t xml:space="preserve">Постанова КМУ
від 29.12.2009 №1417 зі змінами
</t>
  </si>
  <si>
    <t>розрахунок</t>
  </si>
  <si>
    <t>Обов’язкові виплати</t>
  </si>
  <si>
    <t>Стимулюючи надбавки та доплати</t>
  </si>
  <si>
    <t>Премії</t>
  </si>
  <si>
    <t>Матеріальна допомога</t>
  </si>
  <si>
    <t>всього</t>
  </si>
  <si>
    <t>адміністративний персонал</t>
  </si>
  <si>
    <t>середній медичний персонал</t>
  </si>
  <si>
    <t>спеціалісти</t>
  </si>
  <si>
    <t>робітники (інші)</t>
  </si>
  <si>
    <t>Погашення кредиторської заборгованності</t>
  </si>
  <si>
    <t>Головний бухгалтер</t>
  </si>
  <si>
    <t>2021 рік (прогноз)</t>
  </si>
  <si>
    <t>4) надання кредитів за кодами Класифікації кредитування бюджету у 2020 - 2021 роках:</t>
  </si>
  <si>
    <t>2021 рік</t>
  </si>
  <si>
    <t>2018 рік (звіт)</t>
  </si>
  <si>
    <t>2019 рік (затверджено)</t>
  </si>
  <si>
    <t>2020 рік (проект)</t>
  </si>
  <si>
    <t>4) аналіз управління бюджетними зобов'язаннями та пропозиції щодо упорядкування бюджетних зобов'язань у 2019 році.</t>
  </si>
  <si>
    <t>(0) (8) (1)</t>
  </si>
  <si>
    <t>Пугацька О.П.</t>
  </si>
  <si>
    <t>Оплата інших енергоносіїв та інших комунальних послуг</t>
  </si>
  <si>
    <t xml:space="preserve"> 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</si>
  <si>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1. Конституція України;</t>
  </si>
  <si>
    <t>2. Бюджетний кодекс України від  08.07.2010 № 2456 – VI;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</si>
  <si>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</si>
  <si>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</si>
  <si>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</si>
  <si>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12. Об'єкти, які виконуються в межах бюджетної програми/підпрограми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</si>
  <si>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2018 році, обґрунтування необхідності передбачення витрат на 2019 - 2021 роки.</t>
  </si>
  <si>
    <t>14. Бюджетні зобов'язання у 2018 - 2022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</si>
  <si>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</si>
  <si>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</si>
  <si>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2019 - 2020 роках:</t>
  </si>
  <si>
    <t>15. Підстави та обґрунтування видатків спеціального фонду на 2020 рік та на 2020 - 2022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</si>
  <si>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2022 рік (прогноз)</t>
  </si>
  <si>
    <t>3) видатки за кодами Економічної класифікації видатків бюджету у 2021 - 2022 роках:</t>
  </si>
  <si>
    <t>2022 рік</t>
  </si>
  <si>
    <t>2019 рік (план)</t>
  </si>
  <si>
    <t>Виконання завдань з інформатизації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</si>
  <si>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</si>
  <si>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</si>
  <si>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 xml:space="preserve">4. Прогноз міського бюджету м. Лсичичанськ на 2021-2022 роки </t>
  </si>
  <si>
    <t xml:space="preserve">5.Постанова   Кабінету   Міністрів   України   від 29.122009 N 1417 «Деякі питання діяльності територіальних центрів соціального обслуговування (надання соціальних послуг)» зі  змінами; </t>
  </si>
  <si>
    <t>6.  Наказ Міністерства соціальної політики України від 12.07.2016 №753 «Про затвердження Типового штатного нормативу чисельності працівників територіального центру соціального обслуговування (надання  соціальних послуг)»;</t>
  </si>
  <si>
    <t>7.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 працівників закладів охорони здоров’я та установ соціального захисту населення» зі змінами;</t>
  </si>
  <si>
    <t>8. Постанова Кабінету Міністрів України від 30.08.2002 №1298 «Про оплату праці працівників на основі Єдиної тарифної сітки розрядів і коефіцієнтів з оплати  праці працівників установ, закладів та організацій окремих галузей бюджетної сфери» зі  змінами;</t>
  </si>
  <si>
    <t>від 07 серпня 2019 року N 336)</t>
  </si>
  <si>
    <t>1. Управління праці та соціального захисту населення Лисичанськї міської ради</t>
  </si>
  <si>
    <t>(код Типової відомчої класифікації видатків та кредитування місцевого бюджету)</t>
  </si>
  <si>
    <t>(код за ЄДРПОУ)</t>
  </si>
  <si>
    <t>2. Управління праці та соціального захисту населення Лисичанськї міської ради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</si>
  <si>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</si>
  <si>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</si>
  <si>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</si>
  <si>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</si>
  <si>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</si>
  <si>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</si>
  <si>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(1) (0) (2) (0)</t>
  </si>
  <si>
    <t xml:space="preserve">Забезпечення соціальними послугами за місцем проживання громадян, не здатних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</si>
  <si>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</si>
  <si>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</si>
  <si>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</si>
  <si>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</si>
  <si>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</si>
  <si>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</si>
  <si>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</si>
  <si>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8. Результативні показники бюджетної програми:</t>
  </si>
  <si>
    <t>1) результативні показники бюджетної програми у 2018- 2020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</si>
  <si>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</si>
  <si>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2018 - 2022 роках:</t>
  </si>
  <si>
    <t>2) місцеві/регіональні програми, які виконуються в межах бюджетної програми у 2021 - 2022 роках:</t>
  </si>
  <si>
    <t>3.  (0) (8) (1) (3) (1) (0) (4)</t>
  </si>
  <si>
    <t>(3) (1) (0) (4)</t>
  </si>
  <si>
    <t>3. Рішення Лисичанської міської ради від 23.01.2020р. № 83/179.</t>
  </si>
  <si>
    <t>БЮДЖЕТНИЙ ЗАПИТ НА 2020  - 2022 РОКИ індивідуальний (Форма 2020-2)</t>
  </si>
  <si>
    <t>9. Довідка про зміни до кошторису на 2020 рік (в частині власних надходжень) : № 2 від 22.04.2020, №3 від 20.08.2020</t>
  </si>
  <si>
    <t>Заступник начальника управління</t>
  </si>
  <si>
    <t>Яковлєва В.В.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</si>
</sst>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7" fillId="0" borderId="10" xfId="52" applyNumberFormat="1" applyFont="1" applyFill="1" applyBorder="1" applyAlignment="1">
      <alignment horizontal="right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" fontId="6" fillId="0" borderId="10" xfId="52" applyNumberFormat="1" applyFont="1" applyFill="1" applyBorder="1" applyAlignment="1">
      <alignment/>
      <protection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. пл асиг.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view="pageBreakPreview" zoomScale="90" zoomScaleSheetLayoutView="90" zoomScalePageLayoutView="60" workbookViewId="0" topLeftCell="A358">
      <selection activeCell="E361" sqref="E361"/>
    </sheetView>
  </sheetViews>
  <sheetFormatPr defaultColWidth="9.140625" defaultRowHeight="15"/>
  <cols>
    <col min="1" max="1" width="11.7109375" style="13" customWidth="1"/>
    <col min="2" max="2" width="35.7109375" style="13" customWidth="1"/>
    <col min="3" max="3" width="13.00390625" style="13" customWidth="1"/>
    <col min="4" max="9" width="11.28125" style="13" customWidth="1"/>
    <col min="10" max="10" width="11.7109375" style="13" customWidth="1"/>
    <col min="11" max="14" width="11.28125" style="13" customWidth="1"/>
    <col min="15" max="16" width="9.140625" style="13" customWidth="1"/>
    <col min="17" max="16384" width="9.140625" style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2" t="s">
        <v>0</v>
      </c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2" t="s">
        <v>1</v>
      </c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 t="s">
        <v>2</v>
      </c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 t="s">
        <v>3</v>
      </c>
    </row>
    <row r="5" spans="1:1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2" t="s">
        <v>171</v>
      </c>
    </row>
    <row r="6" spans="1:16" ht="18.75">
      <c r="A6" s="74" t="s">
        <v>199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" customHeight="1">
      <c r="A7" s="61" t="s">
        <v>172</v>
      </c>
      <c r="B7" s="61"/>
      <c r="C7" s="61"/>
      <c r="D7" s="61"/>
      <c r="E7" s="61"/>
      <c r="F7" s="61"/>
      <c r="G7" s="61"/>
      <c r="H7" s="61"/>
      <c r="I7" s="61"/>
      <c r="J7" s="43"/>
      <c r="K7" s="43"/>
      <c r="L7" s="55" t="s">
        <v>78</v>
      </c>
      <c r="M7" s="55"/>
      <c r="N7" s="43"/>
      <c r="O7" s="55">
        <v>24205528</v>
      </c>
      <c r="P7" s="55"/>
    </row>
    <row r="8" spans="1:16" ht="48" customHeight="1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60" t="s">
        <v>173</v>
      </c>
      <c r="L8" s="60"/>
      <c r="M8" s="60"/>
      <c r="N8" s="60"/>
      <c r="O8" s="75" t="s">
        <v>174</v>
      </c>
      <c r="P8" s="75"/>
    </row>
    <row r="9" spans="1:16" ht="15" customHeight="1">
      <c r="A9" s="61" t="s">
        <v>175</v>
      </c>
      <c r="B9" s="61"/>
      <c r="C9" s="61"/>
      <c r="D9" s="61"/>
      <c r="E9" s="61"/>
      <c r="F9" s="61"/>
      <c r="G9" s="61"/>
      <c r="H9" s="61"/>
      <c r="I9" s="61"/>
      <c r="J9" s="44"/>
      <c r="K9" s="44"/>
      <c r="L9" s="55" t="s">
        <v>143</v>
      </c>
      <c r="M9" s="55"/>
      <c r="N9" s="44"/>
      <c r="O9" s="55">
        <v>24205528</v>
      </c>
      <c r="P9" s="55"/>
    </row>
    <row r="10" spans="1:16" ht="45.75" customHeight="1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  <c r="K10" s="60" t="s">
        <v>176</v>
      </c>
      <c r="L10" s="60"/>
      <c r="M10" s="60"/>
      <c r="N10" s="60"/>
      <c r="O10" s="75" t="s">
        <v>174</v>
      </c>
      <c r="P10" s="75"/>
    </row>
    <row r="11" spans="1:16" ht="92.25" customHeight="1">
      <c r="A11" s="61" t="s">
        <v>196</v>
      </c>
      <c r="B11" s="61"/>
      <c r="C11" s="55" t="s">
        <v>197</v>
      </c>
      <c r="D11" s="55"/>
      <c r="E11" s="55"/>
      <c r="F11" s="55" t="s">
        <v>182</v>
      </c>
      <c r="G11" s="55"/>
      <c r="H11" s="55" t="s">
        <v>183</v>
      </c>
      <c r="I11" s="55"/>
      <c r="J11" s="55"/>
      <c r="K11" s="55"/>
      <c r="L11" s="55"/>
      <c r="M11" s="55"/>
      <c r="N11" s="45"/>
      <c r="O11" s="55">
        <v>12208100000</v>
      </c>
      <c r="P11" s="55"/>
    </row>
    <row r="12" spans="1:16" ht="63" customHeight="1">
      <c r="A12" s="56" t="s">
        <v>177</v>
      </c>
      <c r="B12" s="56"/>
      <c r="C12" s="57" t="s">
        <v>178</v>
      </c>
      <c r="D12" s="57"/>
      <c r="E12" s="57"/>
      <c r="F12" s="57" t="s">
        <v>179</v>
      </c>
      <c r="G12" s="57"/>
      <c r="H12" s="57" t="s">
        <v>180</v>
      </c>
      <c r="I12" s="57"/>
      <c r="J12" s="57"/>
      <c r="K12" s="57"/>
      <c r="L12" s="57"/>
      <c r="M12" s="57"/>
      <c r="N12" s="46"/>
      <c r="O12" s="57" t="s">
        <v>181</v>
      </c>
      <c r="P12" s="57"/>
    </row>
    <row r="13" spans="1:2" ht="15">
      <c r="A13" s="30"/>
      <c r="B13" s="33"/>
    </row>
    <row r="14" spans="1:16" ht="15">
      <c r="A14" s="62" t="s">
        <v>184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5">
      <c r="A15" s="62" t="s">
        <v>185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2" customFormat="1" ht="25.5" customHeight="1">
      <c r="A16" s="63" t="s">
        <v>146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5">
      <c r="A17" s="62" t="s">
        <v>186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4" customFormat="1" ht="36" customHeight="1">
      <c r="A18" s="63" t="s">
        <v>146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5">
      <c r="A19" s="62" t="s">
        <v>187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8" customFormat="1" ht="15" customHeight="1">
      <c r="A20" s="35"/>
      <c r="B20" s="58" t="s">
        <v>147</v>
      </c>
      <c r="C20" s="58"/>
      <c r="D20" s="58"/>
      <c r="E20" s="58"/>
      <c r="F20" s="58"/>
      <c r="G20" s="58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8" customFormat="1" ht="16.5" customHeight="1">
      <c r="A21" s="35"/>
      <c r="B21" s="58" t="s">
        <v>148</v>
      </c>
      <c r="C21" s="58"/>
      <c r="D21" s="58"/>
      <c r="E21" s="58"/>
      <c r="F21" s="58"/>
      <c r="G21" s="58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8" customFormat="1" ht="15" customHeight="1">
      <c r="A22" s="35"/>
      <c r="B22" s="58" t="s">
        <v>198</v>
      </c>
      <c r="C22" s="58"/>
      <c r="D22" s="58"/>
      <c r="E22" s="58"/>
      <c r="F22" s="58"/>
      <c r="G22" s="58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1" customFormat="1" ht="15" customHeight="1">
      <c r="A23" s="35"/>
      <c r="B23" s="58" t="s">
        <v>166</v>
      </c>
      <c r="C23" s="58"/>
      <c r="D23" s="58"/>
      <c r="E23" s="58"/>
      <c r="F23" s="15"/>
      <c r="G23" s="1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8" customFormat="1" ht="23.25" customHeight="1">
      <c r="A24" s="35"/>
      <c r="B24" s="58" t="s">
        <v>167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s="8" customFormat="1" ht="37.5" customHeight="1">
      <c r="A25" s="35"/>
      <c r="B25" s="58" t="s">
        <v>168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s="8" customFormat="1" ht="36.75" customHeight="1">
      <c r="A26" s="35"/>
      <c r="B26" s="58" t="s">
        <v>169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s="8" customFormat="1" ht="34.5" customHeight="1">
      <c r="A27" s="35"/>
      <c r="B27" s="58" t="s">
        <v>170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s="8" customFormat="1" ht="15.75" customHeight="1">
      <c r="A28" s="16"/>
      <c r="B28" s="54" t="s">
        <v>200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6"/>
    </row>
    <row r="29" spans="1:16" s="8" customFormat="1" ht="18.75" customHeight="1">
      <c r="A29" s="62" t="s">
        <v>188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8" customFormat="1" ht="18.75" customHeight="1">
      <c r="A30" s="62" t="s">
        <v>189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8" customFormat="1" ht="12.75" customHeight="1">
      <c r="A31" s="65" t="s">
        <v>6</v>
      </c>
      <c r="B31" s="6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31.5" customHeight="1" hidden="1"/>
    <row r="33" ht="31.5" customHeight="1" hidden="1"/>
    <row r="34" spans="1:16" s="8" customFormat="1" ht="31.5" customHeight="1">
      <c r="A34" s="66" t="s">
        <v>7</v>
      </c>
      <c r="B34" s="66" t="s">
        <v>8</v>
      </c>
      <c r="C34" s="68" t="s">
        <v>139</v>
      </c>
      <c r="D34" s="69"/>
      <c r="E34" s="69"/>
      <c r="F34" s="70"/>
      <c r="G34" s="68" t="s">
        <v>140</v>
      </c>
      <c r="H34" s="69"/>
      <c r="I34" s="69"/>
      <c r="J34" s="70"/>
      <c r="K34" s="68" t="s">
        <v>141</v>
      </c>
      <c r="L34" s="69"/>
      <c r="M34" s="69"/>
      <c r="N34" s="70"/>
      <c r="O34" s="13"/>
      <c r="P34" s="13"/>
    </row>
    <row r="35" spans="1:16" s="8" customFormat="1" ht="58.5" customHeight="1">
      <c r="A35" s="67"/>
      <c r="B35" s="67"/>
      <c r="C35" s="14" t="s">
        <v>9</v>
      </c>
      <c r="D35" s="14" t="s">
        <v>10</v>
      </c>
      <c r="E35" s="14" t="s">
        <v>11</v>
      </c>
      <c r="F35" s="14" t="s">
        <v>58</v>
      </c>
      <c r="G35" s="14" t="s">
        <v>9</v>
      </c>
      <c r="H35" s="14" t="s">
        <v>10</v>
      </c>
      <c r="I35" s="14" t="s">
        <v>11</v>
      </c>
      <c r="J35" s="14" t="s">
        <v>56</v>
      </c>
      <c r="K35" s="14" t="s">
        <v>9</v>
      </c>
      <c r="L35" s="14" t="s">
        <v>10</v>
      </c>
      <c r="M35" s="14" t="s">
        <v>11</v>
      </c>
      <c r="N35" s="14" t="s">
        <v>57</v>
      </c>
      <c r="O35" s="13"/>
      <c r="P35" s="13"/>
    </row>
    <row r="36" spans="1:16" s="8" customFormat="1" ht="31.5" customHeight="1">
      <c r="A36" s="14">
        <v>1</v>
      </c>
      <c r="B36" s="14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  <c r="I36" s="14">
        <v>9</v>
      </c>
      <c r="J36" s="14">
        <v>10</v>
      </c>
      <c r="K36" s="14">
        <v>11</v>
      </c>
      <c r="L36" s="14">
        <v>12</v>
      </c>
      <c r="M36" s="14">
        <v>13</v>
      </c>
      <c r="N36" s="14">
        <v>14</v>
      </c>
      <c r="O36" s="13"/>
      <c r="P36" s="13"/>
    </row>
    <row r="37" spans="1:14" ht="31.5" customHeight="1">
      <c r="A37" s="36" t="s">
        <v>100</v>
      </c>
      <c r="B37" s="27" t="s">
        <v>13</v>
      </c>
      <c r="C37" s="17">
        <f>C82</f>
        <v>6389474</v>
      </c>
      <c r="D37" s="17" t="s">
        <v>14</v>
      </c>
      <c r="E37" s="17" t="s">
        <v>14</v>
      </c>
      <c r="F37" s="17">
        <f>C37</f>
        <v>6389474</v>
      </c>
      <c r="G37" s="17">
        <f>G82</f>
        <v>7133976</v>
      </c>
      <c r="H37" s="17" t="s">
        <v>14</v>
      </c>
      <c r="I37" s="17" t="s">
        <v>14</v>
      </c>
      <c r="J37" s="17">
        <f>G37</f>
        <v>7133976</v>
      </c>
      <c r="K37" s="17">
        <f>K82</f>
        <v>8026957</v>
      </c>
      <c r="L37" s="17" t="s">
        <v>14</v>
      </c>
      <c r="M37" s="17" t="s">
        <v>14</v>
      </c>
      <c r="N37" s="17">
        <f>K37</f>
        <v>8026957</v>
      </c>
    </row>
    <row r="38" spans="1:14" ht="47.25" customHeight="1">
      <c r="A38" s="14" t="s">
        <v>12</v>
      </c>
      <c r="B38" s="27" t="s">
        <v>59</v>
      </c>
      <c r="C38" s="17" t="s">
        <v>14</v>
      </c>
      <c r="D38" s="17">
        <f>D82</f>
        <v>75757</v>
      </c>
      <c r="E38" s="17" t="s">
        <v>12</v>
      </c>
      <c r="F38" s="17">
        <f>D38</f>
        <v>75757</v>
      </c>
      <c r="G38" s="17" t="s">
        <v>14</v>
      </c>
      <c r="H38" s="17">
        <v>108834</v>
      </c>
      <c r="I38" s="17" t="s">
        <v>12</v>
      </c>
      <c r="J38" s="17">
        <f>H38</f>
        <v>108834</v>
      </c>
      <c r="K38" s="17" t="s">
        <v>14</v>
      </c>
      <c r="L38" s="17">
        <f>L82</f>
        <v>306693</v>
      </c>
      <c r="M38" s="17" t="s">
        <v>12</v>
      </c>
      <c r="N38" s="17">
        <f>L38</f>
        <v>306693</v>
      </c>
    </row>
    <row r="39" spans="1:14" ht="31.5" customHeight="1">
      <c r="A39" s="14" t="s">
        <v>12</v>
      </c>
      <c r="B39" s="27" t="s">
        <v>60</v>
      </c>
      <c r="C39" s="17" t="s">
        <v>14</v>
      </c>
      <c r="D39" s="17"/>
      <c r="E39" s="17" t="s">
        <v>12</v>
      </c>
      <c r="F39" s="17">
        <f>D39</f>
        <v>0</v>
      </c>
      <c r="G39" s="17" t="s">
        <v>14</v>
      </c>
      <c r="H39" s="17" t="s">
        <v>12</v>
      </c>
      <c r="I39" s="17" t="s">
        <v>12</v>
      </c>
      <c r="J39" s="17" t="str">
        <f>H39</f>
        <v> </v>
      </c>
      <c r="K39" s="17" t="s">
        <v>14</v>
      </c>
      <c r="L39" s="17" t="s">
        <v>12</v>
      </c>
      <c r="M39" s="17" t="s">
        <v>12</v>
      </c>
      <c r="N39" s="17" t="s">
        <v>12</v>
      </c>
    </row>
    <row r="40" spans="1:14" ht="31.5" customHeight="1">
      <c r="A40" s="14" t="s">
        <v>12</v>
      </c>
      <c r="B40" s="27" t="s">
        <v>15</v>
      </c>
      <c r="C40" s="17" t="s">
        <v>14</v>
      </c>
      <c r="D40" s="17" t="s">
        <v>12</v>
      </c>
      <c r="E40" s="17" t="s">
        <v>12</v>
      </c>
      <c r="F40" s="17" t="s">
        <v>12</v>
      </c>
      <c r="G40" s="17" t="s">
        <v>14</v>
      </c>
      <c r="H40" s="17" t="s">
        <v>12</v>
      </c>
      <c r="I40" s="17" t="s">
        <v>12</v>
      </c>
      <c r="J40" s="17" t="s">
        <v>12</v>
      </c>
      <c r="K40" s="17" t="s">
        <v>14</v>
      </c>
      <c r="L40" s="17" t="s">
        <v>12</v>
      </c>
      <c r="M40" s="17" t="s">
        <v>12</v>
      </c>
      <c r="N40" s="17" t="s">
        <v>12</v>
      </c>
    </row>
    <row r="41" spans="1:14" ht="31.5" customHeight="1">
      <c r="A41" s="14" t="s">
        <v>12</v>
      </c>
      <c r="B41" s="14" t="s">
        <v>16</v>
      </c>
      <c r="C41" s="17">
        <f>C37</f>
        <v>6389474</v>
      </c>
      <c r="D41" s="17">
        <f>D38+D39</f>
        <v>75757</v>
      </c>
      <c r="E41" s="17" t="s">
        <v>12</v>
      </c>
      <c r="F41" s="17">
        <f>F37+F38+F39</f>
        <v>6465231</v>
      </c>
      <c r="G41" s="17">
        <f>G37</f>
        <v>7133976</v>
      </c>
      <c r="H41" s="17">
        <f>H38</f>
        <v>108834</v>
      </c>
      <c r="I41" s="17" t="s">
        <v>12</v>
      </c>
      <c r="J41" s="17">
        <f>J37+J38</f>
        <v>7242810</v>
      </c>
      <c r="K41" s="17">
        <f>K37</f>
        <v>8026957</v>
      </c>
      <c r="L41" s="17">
        <f>L38</f>
        <v>306693</v>
      </c>
      <c r="M41" s="17" t="s">
        <v>12</v>
      </c>
      <c r="N41" s="17">
        <f>N37+N38</f>
        <v>8333650</v>
      </c>
    </row>
    <row r="42" spans="1:10" ht="31.5" customHeight="1">
      <c r="A42" s="63" t="s">
        <v>190</v>
      </c>
      <c r="B42" s="63"/>
      <c r="C42" s="63"/>
      <c r="D42" s="63"/>
      <c r="E42" s="63"/>
      <c r="F42" s="63"/>
      <c r="G42" s="63"/>
      <c r="H42" s="63"/>
      <c r="I42" s="63"/>
      <c r="J42" s="63"/>
    </row>
    <row r="43" ht="31.5" customHeight="1">
      <c r="A43" s="30" t="s">
        <v>6</v>
      </c>
    </row>
    <row r="45" spans="1:10" ht="15">
      <c r="A45" s="72" t="s">
        <v>7</v>
      </c>
      <c r="B45" s="72" t="s">
        <v>8</v>
      </c>
      <c r="C45" s="72" t="s">
        <v>136</v>
      </c>
      <c r="D45" s="72"/>
      <c r="E45" s="72"/>
      <c r="F45" s="72"/>
      <c r="G45" s="72" t="s">
        <v>159</v>
      </c>
      <c r="H45" s="72"/>
      <c r="I45" s="72"/>
      <c r="J45" s="72"/>
    </row>
    <row r="46" spans="1:10" ht="60.75" customHeight="1">
      <c r="A46" s="72"/>
      <c r="B46" s="72"/>
      <c r="C46" s="14" t="s">
        <v>9</v>
      </c>
      <c r="D46" s="14" t="s">
        <v>10</v>
      </c>
      <c r="E46" s="14" t="s">
        <v>11</v>
      </c>
      <c r="F46" s="14" t="s">
        <v>58</v>
      </c>
      <c r="G46" s="14" t="s">
        <v>9</v>
      </c>
      <c r="H46" s="14" t="s">
        <v>10</v>
      </c>
      <c r="I46" s="14" t="s">
        <v>11</v>
      </c>
      <c r="J46" s="14" t="s">
        <v>56</v>
      </c>
    </row>
    <row r="47" spans="1:10" ht="1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  <c r="H47" s="14">
        <v>8</v>
      </c>
      <c r="I47" s="14">
        <v>9</v>
      </c>
      <c r="J47" s="14">
        <v>10</v>
      </c>
    </row>
    <row r="48" spans="1:10" ht="30">
      <c r="A48" s="36" t="s">
        <v>100</v>
      </c>
      <c r="B48" s="27" t="s">
        <v>13</v>
      </c>
      <c r="C48" s="17">
        <f>C121</f>
        <v>8505087.065</v>
      </c>
      <c r="D48" s="17" t="s">
        <v>14</v>
      </c>
      <c r="E48" s="17" t="s">
        <v>12</v>
      </c>
      <c r="F48" s="17">
        <f>C48</f>
        <v>8505087.065</v>
      </c>
      <c r="G48" s="17">
        <f>G121</f>
        <v>8994743.422115</v>
      </c>
      <c r="H48" s="17" t="s">
        <v>14</v>
      </c>
      <c r="I48" s="17" t="s">
        <v>12</v>
      </c>
      <c r="J48" s="18">
        <f>G48</f>
        <v>8994743.422115</v>
      </c>
    </row>
    <row r="49" spans="1:10" ht="45">
      <c r="A49" s="27" t="s">
        <v>12</v>
      </c>
      <c r="B49" s="27" t="s">
        <v>61</v>
      </c>
      <c r="C49" s="17" t="s">
        <v>14</v>
      </c>
      <c r="D49" s="17">
        <f>D121</f>
        <v>101000</v>
      </c>
      <c r="E49" s="17" t="s">
        <v>12</v>
      </c>
      <c r="F49" s="17">
        <f>D49</f>
        <v>101000</v>
      </c>
      <c r="G49" s="17" t="s">
        <v>14</v>
      </c>
      <c r="H49" s="17">
        <v>101000</v>
      </c>
      <c r="I49" s="17" t="s">
        <v>12</v>
      </c>
      <c r="J49" s="18">
        <f>H49</f>
        <v>101000</v>
      </c>
    </row>
    <row r="50" spans="1:10" ht="30">
      <c r="A50" s="27" t="s">
        <v>12</v>
      </c>
      <c r="B50" s="27" t="s">
        <v>62</v>
      </c>
      <c r="C50" s="17" t="s">
        <v>14</v>
      </c>
      <c r="D50" s="17" t="s">
        <v>12</v>
      </c>
      <c r="E50" s="17" t="s">
        <v>12</v>
      </c>
      <c r="F50" s="17" t="s">
        <v>12</v>
      </c>
      <c r="G50" s="17" t="s">
        <v>14</v>
      </c>
      <c r="H50" s="17" t="s">
        <v>12</v>
      </c>
      <c r="I50" s="17" t="s">
        <v>12</v>
      </c>
      <c r="J50" s="18" t="s">
        <v>12</v>
      </c>
    </row>
    <row r="51" spans="1:10" ht="15">
      <c r="A51" s="27" t="s">
        <v>12</v>
      </c>
      <c r="B51" s="27" t="s">
        <v>15</v>
      </c>
      <c r="C51" s="17" t="s">
        <v>14</v>
      </c>
      <c r="D51" s="17" t="s">
        <v>12</v>
      </c>
      <c r="E51" s="17" t="s">
        <v>12</v>
      </c>
      <c r="F51" s="17" t="s">
        <v>12</v>
      </c>
      <c r="G51" s="17" t="s">
        <v>14</v>
      </c>
      <c r="H51" s="17" t="s">
        <v>12</v>
      </c>
      <c r="I51" s="17" t="s">
        <v>12</v>
      </c>
      <c r="J51" s="18" t="s">
        <v>12</v>
      </c>
    </row>
    <row r="52" spans="1:10" ht="15">
      <c r="A52" s="27" t="s">
        <v>12</v>
      </c>
      <c r="B52" s="14" t="s">
        <v>16</v>
      </c>
      <c r="C52" s="18">
        <f>C48</f>
        <v>8505087.065</v>
      </c>
      <c r="D52" s="18">
        <f>D49</f>
        <v>101000</v>
      </c>
      <c r="E52" s="18" t="s">
        <v>12</v>
      </c>
      <c r="F52" s="18">
        <f>C52+D52</f>
        <v>8606087.065</v>
      </c>
      <c r="G52" s="18">
        <f>G48</f>
        <v>8994743.422115</v>
      </c>
      <c r="H52" s="18">
        <f>H49</f>
        <v>101000</v>
      </c>
      <c r="I52" s="18" t="s">
        <v>12</v>
      </c>
      <c r="J52" s="18">
        <f>G52+H52</f>
        <v>9095743.422115</v>
      </c>
    </row>
    <row r="55" spans="1:14" ht="15">
      <c r="A55" s="62" t="s">
        <v>17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">
      <c r="A56" s="62" t="s">
        <v>149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ht="15">
      <c r="A57" s="30" t="s">
        <v>6</v>
      </c>
    </row>
    <row r="58" spans="1:14" ht="21.75" customHeight="1">
      <c r="A58" s="72" t="s">
        <v>18</v>
      </c>
      <c r="B58" s="72" t="s">
        <v>8</v>
      </c>
      <c r="C58" s="72" t="s">
        <v>139</v>
      </c>
      <c r="D58" s="72"/>
      <c r="E58" s="72"/>
      <c r="F58" s="72"/>
      <c r="G58" s="72" t="s">
        <v>140</v>
      </c>
      <c r="H58" s="72"/>
      <c r="I58" s="72"/>
      <c r="J58" s="72"/>
      <c r="K58" s="72" t="s">
        <v>141</v>
      </c>
      <c r="L58" s="72"/>
      <c r="M58" s="72"/>
      <c r="N58" s="72"/>
    </row>
    <row r="59" spans="1:14" ht="63" customHeight="1">
      <c r="A59" s="72"/>
      <c r="B59" s="72"/>
      <c r="C59" s="14" t="s">
        <v>9</v>
      </c>
      <c r="D59" s="14" t="s">
        <v>10</v>
      </c>
      <c r="E59" s="14" t="s">
        <v>11</v>
      </c>
      <c r="F59" s="14" t="s">
        <v>58</v>
      </c>
      <c r="G59" s="14" t="s">
        <v>9</v>
      </c>
      <c r="H59" s="14" t="s">
        <v>10</v>
      </c>
      <c r="I59" s="14" t="s">
        <v>11</v>
      </c>
      <c r="J59" s="14" t="s">
        <v>56</v>
      </c>
      <c r="K59" s="14" t="s">
        <v>9</v>
      </c>
      <c r="L59" s="14" t="s">
        <v>10</v>
      </c>
      <c r="M59" s="14" t="s">
        <v>11</v>
      </c>
      <c r="N59" s="14" t="s">
        <v>57</v>
      </c>
    </row>
    <row r="60" spans="1:14" ht="15">
      <c r="A60" s="14">
        <v>1</v>
      </c>
      <c r="B60" s="14">
        <v>2</v>
      </c>
      <c r="C60" s="14">
        <v>3</v>
      </c>
      <c r="D60" s="14">
        <v>4</v>
      </c>
      <c r="E60" s="14">
        <v>5</v>
      </c>
      <c r="F60" s="14">
        <v>6</v>
      </c>
      <c r="G60" s="14">
        <v>7</v>
      </c>
      <c r="H60" s="14">
        <v>8</v>
      </c>
      <c r="I60" s="14">
        <v>9</v>
      </c>
      <c r="J60" s="14">
        <v>10</v>
      </c>
      <c r="K60" s="14">
        <v>11</v>
      </c>
      <c r="L60" s="14">
        <v>12</v>
      </c>
      <c r="M60" s="14">
        <v>13</v>
      </c>
      <c r="N60" s="14">
        <v>14</v>
      </c>
    </row>
    <row r="61" spans="1:14" ht="13.5" customHeight="1">
      <c r="A61" s="27">
        <v>2110</v>
      </c>
      <c r="B61" s="27" t="s">
        <v>80</v>
      </c>
      <c r="C61" s="19">
        <f>C62+C63</f>
        <v>6017044</v>
      </c>
      <c r="D61" s="19">
        <f>D62+D63</f>
        <v>35625</v>
      </c>
      <c r="E61" s="19"/>
      <c r="F61" s="19">
        <f>C61+D61</f>
        <v>6052669</v>
      </c>
      <c r="G61" s="20">
        <f>G62+G63</f>
        <v>6699196</v>
      </c>
      <c r="H61" s="19">
        <f>H62+H63</f>
        <v>56425</v>
      </c>
      <c r="I61" s="19"/>
      <c r="J61" s="19">
        <f>G61+H61</f>
        <v>6755621</v>
      </c>
      <c r="K61" s="20">
        <f>K62+K63</f>
        <v>7583396</v>
      </c>
      <c r="L61" s="19">
        <f>L62+L63</f>
        <v>85099</v>
      </c>
      <c r="M61" s="19"/>
      <c r="N61" s="19">
        <f>K61+L61</f>
        <v>7668495</v>
      </c>
    </row>
    <row r="62" spans="1:16" s="2" customFormat="1" ht="15">
      <c r="A62" s="27">
        <v>2111</v>
      </c>
      <c r="B62" s="27" t="s">
        <v>81</v>
      </c>
      <c r="C62" s="19">
        <v>4922587</v>
      </c>
      <c r="D62" s="19">
        <v>29202</v>
      </c>
      <c r="E62" s="19"/>
      <c r="F62" s="19">
        <f aca="true" t="shared" si="0" ref="F62:F80">C62+D62</f>
        <v>4951789</v>
      </c>
      <c r="G62" s="20">
        <v>5491144</v>
      </c>
      <c r="H62" s="19">
        <v>46250</v>
      </c>
      <c r="I62" s="19"/>
      <c r="J62" s="19">
        <f aca="true" t="shared" si="1" ref="J62:J80">G62+H62</f>
        <v>5537394</v>
      </c>
      <c r="K62" s="20">
        <v>6215898</v>
      </c>
      <c r="L62" s="19">
        <v>69753</v>
      </c>
      <c r="M62" s="19"/>
      <c r="N62" s="19">
        <f aca="true" t="shared" si="2" ref="N62:N80">K62+L62</f>
        <v>6285651</v>
      </c>
      <c r="O62" s="13"/>
      <c r="P62" s="13"/>
    </row>
    <row r="63" spans="1:16" s="2" customFormat="1" ht="14.25" customHeight="1">
      <c r="A63" s="27">
        <v>2120</v>
      </c>
      <c r="B63" s="27" t="s">
        <v>82</v>
      </c>
      <c r="C63" s="19">
        <v>1094457</v>
      </c>
      <c r="D63" s="19">
        <v>6423</v>
      </c>
      <c r="E63" s="19"/>
      <c r="F63" s="19">
        <f t="shared" si="0"/>
        <v>1100880</v>
      </c>
      <c r="G63" s="20">
        <v>1208052</v>
      </c>
      <c r="H63" s="19">
        <v>10175</v>
      </c>
      <c r="I63" s="19"/>
      <c r="J63" s="19">
        <f t="shared" si="1"/>
        <v>1218227</v>
      </c>
      <c r="K63" s="20">
        <v>1367498</v>
      </c>
      <c r="L63" s="19">
        <v>15346</v>
      </c>
      <c r="M63" s="19"/>
      <c r="N63" s="19">
        <f t="shared" si="2"/>
        <v>1382844</v>
      </c>
      <c r="O63" s="13"/>
      <c r="P63" s="13"/>
    </row>
    <row r="64" spans="1:16" s="2" customFormat="1" ht="14.25" customHeight="1">
      <c r="A64" s="27">
        <v>2220</v>
      </c>
      <c r="B64" s="27" t="s">
        <v>83</v>
      </c>
      <c r="C64" s="19">
        <f>C65+C66+C67+C68+C69+C70+C76</f>
        <v>371395</v>
      </c>
      <c r="D64" s="19">
        <f>D65+D66+D67+D68+D69+D70+D76</f>
        <v>40132</v>
      </c>
      <c r="E64" s="19"/>
      <c r="F64" s="19">
        <f>F65+F66+F67+F68+F69+F70+F76</f>
        <v>411527</v>
      </c>
      <c r="G64" s="20">
        <f>G65+G66+G67+G68+G69+G70+G76</f>
        <v>433100</v>
      </c>
      <c r="H64" s="19">
        <f>H65+H66+H67+H68+H69+H70+H76</f>
        <v>52409</v>
      </c>
      <c r="I64" s="19"/>
      <c r="J64" s="19">
        <f>J65+J66+J67+J68+J69+J70+J76</f>
        <v>485509</v>
      </c>
      <c r="K64" s="20">
        <f>K65+K66+K67+K68+K69+K70+K76</f>
        <v>440930</v>
      </c>
      <c r="L64" s="19">
        <f>L65+L66+L67+L68+L69+L70+L76</f>
        <v>221594</v>
      </c>
      <c r="M64" s="19"/>
      <c r="N64" s="19">
        <f>N65+N66+N67+N68+N69+N70+N76</f>
        <v>662524</v>
      </c>
      <c r="O64" s="13"/>
      <c r="P64" s="13"/>
    </row>
    <row r="65" spans="1:16" s="2" customFormat="1" ht="39.75" customHeight="1">
      <c r="A65" s="27">
        <v>2210</v>
      </c>
      <c r="B65" s="27" t="s">
        <v>84</v>
      </c>
      <c r="C65" s="19">
        <v>112504</v>
      </c>
      <c r="D65" s="19">
        <v>25075</v>
      </c>
      <c r="E65" s="19"/>
      <c r="F65" s="19">
        <f t="shared" si="0"/>
        <v>137579</v>
      </c>
      <c r="G65" s="20">
        <v>97513</v>
      </c>
      <c r="H65" s="19">
        <v>31722</v>
      </c>
      <c r="I65" s="19"/>
      <c r="J65" s="19">
        <f t="shared" si="1"/>
        <v>129235</v>
      </c>
      <c r="K65" s="20">
        <v>105739</v>
      </c>
      <c r="L65" s="19">
        <f>5811+8059</f>
        <v>13870</v>
      </c>
      <c r="M65" s="19"/>
      <c r="N65" s="19">
        <f t="shared" si="2"/>
        <v>119609</v>
      </c>
      <c r="O65" s="13"/>
      <c r="P65" s="13"/>
    </row>
    <row r="66" spans="1:16" s="2" customFormat="1" ht="24.75" customHeight="1">
      <c r="A66" s="27">
        <v>2220</v>
      </c>
      <c r="B66" s="27" t="s">
        <v>85</v>
      </c>
      <c r="C66" s="19"/>
      <c r="D66" s="19"/>
      <c r="E66" s="19"/>
      <c r="F66" s="19">
        <f t="shared" si="0"/>
        <v>0</v>
      </c>
      <c r="G66" s="20"/>
      <c r="H66" s="19"/>
      <c r="I66" s="19"/>
      <c r="J66" s="19">
        <f t="shared" si="1"/>
        <v>0</v>
      </c>
      <c r="K66" s="20"/>
      <c r="L66" s="19"/>
      <c r="M66" s="19"/>
      <c r="N66" s="19"/>
      <c r="O66" s="13"/>
      <c r="P66" s="13"/>
    </row>
    <row r="67" spans="1:16" s="2" customFormat="1" ht="14.25" customHeight="1">
      <c r="A67" s="27">
        <v>2230</v>
      </c>
      <c r="B67" s="27" t="s">
        <v>86</v>
      </c>
      <c r="C67" s="19"/>
      <c r="D67" s="19">
        <v>11787</v>
      </c>
      <c r="E67" s="19"/>
      <c r="F67" s="19">
        <f t="shared" si="0"/>
        <v>11787</v>
      </c>
      <c r="G67" s="20"/>
      <c r="H67" s="19">
        <v>13362</v>
      </c>
      <c r="I67" s="19"/>
      <c r="J67" s="19">
        <f t="shared" si="1"/>
        <v>13362</v>
      </c>
      <c r="K67" s="20"/>
      <c r="L67" s="19">
        <v>199774</v>
      </c>
      <c r="M67" s="19"/>
      <c r="N67" s="19">
        <f t="shared" si="2"/>
        <v>199774</v>
      </c>
      <c r="O67" s="13"/>
      <c r="P67" s="13"/>
    </row>
    <row r="68" spans="1:16" s="2" customFormat="1" ht="14.25" customHeight="1">
      <c r="A68" s="27">
        <v>2240</v>
      </c>
      <c r="B68" s="27" t="s">
        <v>87</v>
      </c>
      <c r="C68" s="19">
        <v>48300</v>
      </c>
      <c r="D68" s="19">
        <v>3270</v>
      </c>
      <c r="E68" s="19"/>
      <c r="F68" s="19">
        <f t="shared" si="0"/>
        <v>51570</v>
      </c>
      <c r="G68" s="20">
        <v>65389</v>
      </c>
      <c r="H68" s="19">
        <v>7325</v>
      </c>
      <c r="I68" s="19"/>
      <c r="J68" s="19">
        <f t="shared" si="1"/>
        <v>72714</v>
      </c>
      <c r="K68" s="20">
        <v>61035</v>
      </c>
      <c r="L68" s="19">
        <v>7950</v>
      </c>
      <c r="M68" s="19"/>
      <c r="N68" s="19">
        <f t="shared" si="2"/>
        <v>68985</v>
      </c>
      <c r="O68" s="13"/>
      <c r="P68" s="13"/>
    </row>
    <row r="69" spans="1:16" s="2" customFormat="1" ht="14.25" customHeight="1">
      <c r="A69" s="27">
        <v>2250</v>
      </c>
      <c r="B69" s="27" t="s">
        <v>88</v>
      </c>
      <c r="C69" s="19"/>
      <c r="D69" s="19"/>
      <c r="E69" s="19"/>
      <c r="F69" s="19">
        <f t="shared" si="0"/>
        <v>0</v>
      </c>
      <c r="G69" s="20"/>
      <c r="H69" s="19"/>
      <c r="I69" s="19"/>
      <c r="J69" s="19">
        <f t="shared" si="1"/>
        <v>0</v>
      </c>
      <c r="K69" s="20">
        <v>3220</v>
      </c>
      <c r="L69" s="19"/>
      <c r="M69" s="19"/>
      <c r="N69" s="19">
        <f t="shared" si="2"/>
        <v>3220</v>
      </c>
      <c r="O69" s="13"/>
      <c r="P69" s="13"/>
    </row>
    <row r="70" spans="1:16" s="2" customFormat="1" ht="24" customHeight="1">
      <c r="A70" s="27">
        <v>2270</v>
      </c>
      <c r="B70" s="27" t="s">
        <v>89</v>
      </c>
      <c r="C70" s="19">
        <f>C71+C72+C73+C74</f>
        <v>208448</v>
      </c>
      <c r="D70" s="19"/>
      <c r="E70" s="19"/>
      <c r="F70" s="19">
        <f t="shared" si="0"/>
        <v>208448</v>
      </c>
      <c r="G70" s="20">
        <f>G71+G72+G73+G74+G75</f>
        <v>269938</v>
      </c>
      <c r="H70" s="19"/>
      <c r="I70" s="19"/>
      <c r="J70" s="19">
        <f t="shared" si="1"/>
        <v>269938</v>
      </c>
      <c r="K70" s="20">
        <f>K71+K72+K73+K74+K75</f>
        <v>266716</v>
      </c>
      <c r="L70" s="19"/>
      <c r="M70" s="19"/>
      <c r="N70" s="19">
        <f t="shared" si="2"/>
        <v>266716</v>
      </c>
      <c r="O70" s="13"/>
      <c r="P70" s="13"/>
    </row>
    <row r="71" spans="1:16" s="2" customFormat="1" ht="14.25" customHeight="1">
      <c r="A71" s="27">
        <v>2271</v>
      </c>
      <c r="B71" s="27" t="s">
        <v>90</v>
      </c>
      <c r="C71" s="19"/>
      <c r="D71" s="19"/>
      <c r="E71" s="19"/>
      <c r="F71" s="19">
        <f t="shared" si="0"/>
        <v>0</v>
      </c>
      <c r="G71" s="20"/>
      <c r="H71" s="19"/>
      <c r="I71" s="19"/>
      <c r="J71" s="19">
        <f t="shared" si="1"/>
        <v>0</v>
      </c>
      <c r="K71" s="20"/>
      <c r="L71" s="19"/>
      <c r="M71" s="19"/>
      <c r="N71" s="19">
        <f t="shared" si="2"/>
        <v>0</v>
      </c>
      <c r="O71" s="13"/>
      <c r="P71" s="13"/>
    </row>
    <row r="72" spans="1:16" s="2" customFormat="1" ht="14.25" customHeight="1">
      <c r="A72" s="27">
        <v>2272</v>
      </c>
      <c r="B72" s="27" t="s">
        <v>91</v>
      </c>
      <c r="C72" s="19">
        <v>4700</v>
      </c>
      <c r="D72" s="19"/>
      <c r="E72" s="19"/>
      <c r="F72" s="19">
        <f t="shared" si="0"/>
        <v>4700</v>
      </c>
      <c r="G72" s="20">
        <v>5162</v>
      </c>
      <c r="H72" s="19"/>
      <c r="I72" s="19"/>
      <c r="J72" s="19">
        <f t="shared" si="1"/>
        <v>5162</v>
      </c>
      <c r="K72" s="20">
        <v>4817</v>
      </c>
      <c r="L72" s="19"/>
      <c r="M72" s="19"/>
      <c r="N72" s="19">
        <f t="shared" si="2"/>
        <v>4817</v>
      </c>
      <c r="O72" s="13"/>
      <c r="P72" s="13"/>
    </row>
    <row r="73" spans="1:16" s="2" customFormat="1" ht="14.25" customHeight="1">
      <c r="A73" s="27">
        <v>2273</v>
      </c>
      <c r="B73" s="27" t="s">
        <v>92</v>
      </c>
      <c r="C73" s="19">
        <v>20544</v>
      </c>
      <c r="D73" s="19"/>
      <c r="E73" s="19"/>
      <c r="F73" s="19">
        <f t="shared" si="0"/>
        <v>20544</v>
      </c>
      <c r="G73" s="20">
        <v>25975</v>
      </c>
      <c r="H73" s="19"/>
      <c r="I73" s="19"/>
      <c r="J73" s="19">
        <f t="shared" si="1"/>
        <v>25975</v>
      </c>
      <c r="K73" s="20">
        <v>21024</v>
      </c>
      <c r="L73" s="19"/>
      <c r="M73" s="19"/>
      <c r="N73" s="19">
        <f t="shared" si="2"/>
        <v>21024</v>
      </c>
      <c r="O73" s="13"/>
      <c r="P73" s="13"/>
    </row>
    <row r="74" spans="1:16" s="2" customFormat="1" ht="14.25" customHeight="1">
      <c r="A74" s="27">
        <v>2274</v>
      </c>
      <c r="B74" s="27" t="s">
        <v>93</v>
      </c>
      <c r="C74" s="19">
        <v>183204</v>
      </c>
      <c r="D74" s="19"/>
      <c r="E74" s="19"/>
      <c r="F74" s="19">
        <f t="shared" si="0"/>
        <v>183204</v>
      </c>
      <c r="G74" s="20">
        <v>235356</v>
      </c>
      <c r="H74" s="19"/>
      <c r="I74" s="19"/>
      <c r="J74" s="19">
        <f t="shared" si="1"/>
        <v>235356</v>
      </c>
      <c r="K74" s="20">
        <v>237430</v>
      </c>
      <c r="L74" s="19"/>
      <c r="M74" s="19"/>
      <c r="N74" s="19">
        <f t="shared" si="2"/>
        <v>237430</v>
      </c>
      <c r="O74" s="13"/>
      <c r="P74" s="13"/>
    </row>
    <row r="75" spans="1:16" s="5" customFormat="1" ht="35.25" customHeight="1">
      <c r="A75" s="27">
        <v>2275</v>
      </c>
      <c r="B75" s="27" t="s">
        <v>145</v>
      </c>
      <c r="C75" s="19"/>
      <c r="D75" s="19"/>
      <c r="E75" s="19"/>
      <c r="F75" s="19"/>
      <c r="G75" s="20">
        <v>3445</v>
      </c>
      <c r="H75" s="19"/>
      <c r="I75" s="19"/>
      <c r="J75" s="19">
        <f t="shared" si="1"/>
        <v>3445</v>
      </c>
      <c r="K75" s="20">
        <v>3445</v>
      </c>
      <c r="L75" s="19"/>
      <c r="M75" s="19"/>
      <c r="N75" s="19">
        <f t="shared" si="2"/>
        <v>3445</v>
      </c>
      <c r="O75" s="13"/>
      <c r="P75" s="13"/>
    </row>
    <row r="76" spans="1:16" s="2" customFormat="1" ht="43.5" customHeight="1">
      <c r="A76" s="27">
        <v>2280</v>
      </c>
      <c r="B76" s="27" t="s">
        <v>94</v>
      </c>
      <c r="C76" s="19">
        <v>2143</v>
      </c>
      <c r="D76" s="19"/>
      <c r="E76" s="19"/>
      <c r="F76" s="19">
        <f t="shared" si="0"/>
        <v>2143</v>
      </c>
      <c r="G76" s="20">
        <v>260</v>
      </c>
      <c r="H76" s="19"/>
      <c r="I76" s="19"/>
      <c r="J76" s="19">
        <f t="shared" si="1"/>
        <v>260</v>
      </c>
      <c r="K76" s="20">
        <v>4220</v>
      </c>
      <c r="L76" s="19"/>
      <c r="M76" s="19"/>
      <c r="N76" s="19">
        <f t="shared" si="2"/>
        <v>4220</v>
      </c>
      <c r="O76" s="13"/>
      <c r="P76" s="13"/>
    </row>
    <row r="77" spans="1:16" s="2" customFormat="1" ht="14.25" customHeight="1">
      <c r="A77" s="27">
        <v>2800</v>
      </c>
      <c r="B77" s="27" t="s">
        <v>95</v>
      </c>
      <c r="C77" s="19">
        <v>1035</v>
      </c>
      <c r="D77" s="19"/>
      <c r="E77" s="19"/>
      <c r="F77" s="19">
        <f t="shared" si="0"/>
        <v>1035</v>
      </c>
      <c r="G77" s="20">
        <v>1680</v>
      </c>
      <c r="H77" s="19"/>
      <c r="I77" s="19"/>
      <c r="J77" s="19">
        <f t="shared" si="1"/>
        <v>1680</v>
      </c>
      <c r="K77" s="21">
        <v>2631</v>
      </c>
      <c r="L77" s="19"/>
      <c r="M77" s="19"/>
      <c r="N77" s="19">
        <f t="shared" si="2"/>
        <v>2631</v>
      </c>
      <c r="O77" s="13"/>
      <c r="P77" s="13"/>
    </row>
    <row r="78" spans="1:16" s="2" customFormat="1" ht="27" customHeight="1">
      <c r="A78" s="27">
        <v>3110</v>
      </c>
      <c r="B78" s="27" t="s">
        <v>96</v>
      </c>
      <c r="C78" s="19"/>
      <c r="D78" s="19"/>
      <c r="E78" s="19"/>
      <c r="F78" s="19">
        <f t="shared" si="0"/>
        <v>0</v>
      </c>
      <c r="G78" s="20"/>
      <c r="H78" s="19"/>
      <c r="I78" s="19"/>
      <c r="J78" s="19">
        <f t="shared" si="1"/>
        <v>0</v>
      </c>
      <c r="K78" s="20"/>
      <c r="L78" s="19"/>
      <c r="M78" s="19"/>
      <c r="N78" s="19">
        <f t="shared" si="2"/>
        <v>0</v>
      </c>
      <c r="O78" s="13"/>
      <c r="P78" s="13"/>
    </row>
    <row r="79" spans="1:16" s="2" customFormat="1" ht="14.25" customHeight="1">
      <c r="A79" s="27">
        <v>3132</v>
      </c>
      <c r="B79" s="27" t="s">
        <v>97</v>
      </c>
      <c r="C79" s="19"/>
      <c r="D79" s="19"/>
      <c r="E79" s="19"/>
      <c r="F79" s="19">
        <f t="shared" si="0"/>
        <v>0</v>
      </c>
      <c r="G79" s="20"/>
      <c r="H79" s="19"/>
      <c r="I79" s="19"/>
      <c r="J79" s="19">
        <f t="shared" si="1"/>
        <v>0</v>
      </c>
      <c r="K79" s="20"/>
      <c r="L79" s="19"/>
      <c r="M79" s="19"/>
      <c r="N79" s="19">
        <f t="shared" si="2"/>
        <v>0</v>
      </c>
      <c r="O79" s="13"/>
      <c r="P79" s="13"/>
    </row>
    <row r="80" spans="1:16" s="2" customFormat="1" ht="14.25" customHeight="1">
      <c r="A80" s="27"/>
      <c r="B80" s="27"/>
      <c r="C80" s="19"/>
      <c r="D80" s="19"/>
      <c r="E80" s="19"/>
      <c r="F80" s="19">
        <f t="shared" si="0"/>
        <v>0</v>
      </c>
      <c r="G80" s="20"/>
      <c r="H80" s="19"/>
      <c r="I80" s="19"/>
      <c r="J80" s="19">
        <f t="shared" si="1"/>
        <v>0</v>
      </c>
      <c r="K80" s="20"/>
      <c r="L80" s="19"/>
      <c r="M80" s="19"/>
      <c r="N80" s="19">
        <f t="shared" si="2"/>
        <v>0</v>
      </c>
      <c r="O80" s="13"/>
      <c r="P80" s="13"/>
    </row>
    <row r="81" spans="1:14" ht="14.25" customHeight="1">
      <c r="A81" s="14" t="s">
        <v>12</v>
      </c>
      <c r="B81" s="27" t="s">
        <v>12</v>
      </c>
      <c r="C81" s="22" t="s">
        <v>12</v>
      </c>
      <c r="D81" s="22" t="s">
        <v>12</v>
      </c>
      <c r="E81" s="22" t="s">
        <v>12</v>
      </c>
      <c r="F81" s="19"/>
      <c r="G81" s="20" t="s">
        <v>12</v>
      </c>
      <c r="H81" s="22" t="s">
        <v>12</v>
      </c>
      <c r="I81" s="22" t="s">
        <v>12</v>
      </c>
      <c r="J81" s="22"/>
      <c r="K81" s="20" t="s">
        <v>12</v>
      </c>
      <c r="L81" s="22" t="s">
        <v>12</v>
      </c>
      <c r="M81" s="22" t="s">
        <v>12</v>
      </c>
      <c r="N81" s="22"/>
    </row>
    <row r="82" spans="1:14" ht="14.25" customHeight="1">
      <c r="A82" s="14" t="s">
        <v>12</v>
      </c>
      <c r="B82" s="14" t="s">
        <v>16</v>
      </c>
      <c r="C82" s="22">
        <f>C61+C64+C77+C78+C79</f>
        <v>6389474</v>
      </c>
      <c r="D82" s="22">
        <f>D61+D64+D77+D78+D79</f>
        <v>75757</v>
      </c>
      <c r="E82" s="22"/>
      <c r="F82" s="22">
        <f>F61+F64+F77+F78+F79</f>
        <v>6465231</v>
      </c>
      <c r="G82" s="20">
        <f>G61+G64+G77+G78+G79</f>
        <v>7133976</v>
      </c>
      <c r="H82" s="22">
        <f>H61+H64+H77+H78+H79</f>
        <v>108834</v>
      </c>
      <c r="I82" s="22"/>
      <c r="J82" s="22">
        <f>J61+J64+J77+J78+J79</f>
        <v>7242810</v>
      </c>
      <c r="K82" s="22">
        <f>K61+K64+K77+K78+K79</f>
        <v>8026957</v>
      </c>
      <c r="L82" s="22">
        <f>L61+L64+L77+L78+L79</f>
        <v>306693</v>
      </c>
      <c r="M82" s="22"/>
      <c r="N82" s="22">
        <f>N61+N64+N77+N78+N79</f>
        <v>8333650</v>
      </c>
    </row>
    <row r="83" ht="14.25" customHeight="1"/>
    <row r="85" spans="1:14" ht="15">
      <c r="A85" s="63" t="s">
        <v>150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ht="15">
      <c r="A86" s="30" t="s">
        <v>6</v>
      </c>
    </row>
    <row r="88" spans="1:14" ht="15">
      <c r="A88" s="72" t="s">
        <v>19</v>
      </c>
      <c r="B88" s="72" t="s">
        <v>8</v>
      </c>
      <c r="C88" s="72" t="s">
        <v>139</v>
      </c>
      <c r="D88" s="72"/>
      <c r="E88" s="72"/>
      <c r="F88" s="72"/>
      <c r="G88" s="72" t="s">
        <v>140</v>
      </c>
      <c r="H88" s="72"/>
      <c r="I88" s="72"/>
      <c r="J88" s="72"/>
      <c r="K88" s="72" t="s">
        <v>141</v>
      </c>
      <c r="L88" s="72"/>
      <c r="M88" s="72"/>
      <c r="N88" s="72"/>
    </row>
    <row r="89" spans="1:14" ht="58.5" customHeight="1">
      <c r="A89" s="72"/>
      <c r="B89" s="72"/>
      <c r="C89" s="14" t="s">
        <v>9</v>
      </c>
      <c r="D89" s="14" t="s">
        <v>10</v>
      </c>
      <c r="E89" s="14" t="s">
        <v>11</v>
      </c>
      <c r="F89" s="14" t="s">
        <v>58</v>
      </c>
      <c r="G89" s="14" t="s">
        <v>9</v>
      </c>
      <c r="H89" s="14" t="s">
        <v>10</v>
      </c>
      <c r="I89" s="14" t="s">
        <v>11</v>
      </c>
      <c r="J89" s="14" t="s">
        <v>56</v>
      </c>
      <c r="K89" s="14" t="s">
        <v>9</v>
      </c>
      <c r="L89" s="14" t="s">
        <v>10</v>
      </c>
      <c r="M89" s="14" t="s">
        <v>11</v>
      </c>
      <c r="N89" s="14" t="s">
        <v>57</v>
      </c>
    </row>
    <row r="90" spans="1:14" ht="15">
      <c r="A90" s="14">
        <v>1</v>
      </c>
      <c r="B90" s="14">
        <v>2</v>
      </c>
      <c r="C90" s="14">
        <v>3</v>
      </c>
      <c r="D90" s="14">
        <v>4</v>
      </c>
      <c r="E90" s="14">
        <v>5</v>
      </c>
      <c r="F90" s="14">
        <v>6</v>
      </c>
      <c r="G90" s="14">
        <v>7</v>
      </c>
      <c r="H90" s="14">
        <v>8</v>
      </c>
      <c r="I90" s="14">
        <v>9</v>
      </c>
      <c r="J90" s="14">
        <v>10</v>
      </c>
      <c r="K90" s="14">
        <v>11</v>
      </c>
      <c r="L90" s="14">
        <v>12</v>
      </c>
      <c r="M90" s="14">
        <v>13</v>
      </c>
      <c r="N90" s="14">
        <v>14</v>
      </c>
    </row>
    <row r="91" spans="1:14" ht="15">
      <c r="A91" s="14" t="s">
        <v>12</v>
      </c>
      <c r="B91" s="27" t="s">
        <v>12</v>
      </c>
      <c r="C91" s="14" t="s">
        <v>12</v>
      </c>
      <c r="D91" s="14" t="s">
        <v>12</v>
      </c>
      <c r="E91" s="14" t="s">
        <v>12</v>
      </c>
      <c r="F91" s="14" t="s">
        <v>12</v>
      </c>
      <c r="G91" s="14" t="s">
        <v>12</v>
      </c>
      <c r="H91" s="14" t="s">
        <v>12</v>
      </c>
      <c r="I91" s="14" t="s">
        <v>12</v>
      </c>
      <c r="J91" s="14" t="s">
        <v>12</v>
      </c>
      <c r="K91" s="14" t="s">
        <v>12</v>
      </c>
      <c r="L91" s="14" t="s">
        <v>12</v>
      </c>
      <c r="M91" s="14" t="s">
        <v>12</v>
      </c>
      <c r="N91" s="14" t="s">
        <v>12</v>
      </c>
    </row>
    <row r="92" spans="1:14" ht="15">
      <c r="A92" s="14" t="s">
        <v>12</v>
      </c>
      <c r="B92" s="14" t="s">
        <v>16</v>
      </c>
      <c r="C92" s="14" t="s">
        <v>12</v>
      </c>
      <c r="D92" s="14" t="s">
        <v>12</v>
      </c>
      <c r="E92" s="14" t="s">
        <v>12</v>
      </c>
      <c r="F92" s="14" t="s">
        <v>12</v>
      </c>
      <c r="G92" s="14" t="s">
        <v>12</v>
      </c>
      <c r="H92" s="14" t="s">
        <v>12</v>
      </c>
      <c r="I92" s="14" t="s">
        <v>12</v>
      </c>
      <c r="J92" s="14" t="s">
        <v>12</v>
      </c>
      <c r="K92" s="14" t="s">
        <v>12</v>
      </c>
      <c r="L92" s="14" t="s">
        <v>12</v>
      </c>
      <c r="M92" s="14" t="s">
        <v>12</v>
      </c>
      <c r="N92" s="14" t="s">
        <v>12</v>
      </c>
    </row>
    <row r="94" spans="1:10" ht="15">
      <c r="A94" s="63" t="s">
        <v>160</v>
      </c>
      <c r="B94" s="63"/>
      <c r="C94" s="63"/>
      <c r="D94" s="63"/>
      <c r="E94" s="63"/>
      <c r="F94" s="63"/>
      <c r="G94" s="63"/>
      <c r="H94" s="63"/>
      <c r="I94" s="63"/>
      <c r="J94" s="63"/>
    </row>
    <row r="95" ht="15">
      <c r="A95" s="30" t="s">
        <v>6</v>
      </c>
    </row>
    <row r="97" spans="1:10" ht="21.75" customHeight="1">
      <c r="A97" s="72" t="s">
        <v>18</v>
      </c>
      <c r="B97" s="72" t="s">
        <v>8</v>
      </c>
      <c r="C97" s="72" t="s">
        <v>136</v>
      </c>
      <c r="D97" s="72"/>
      <c r="E97" s="72"/>
      <c r="F97" s="72"/>
      <c r="G97" s="72" t="s">
        <v>159</v>
      </c>
      <c r="H97" s="72"/>
      <c r="I97" s="72"/>
      <c r="J97" s="72"/>
    </row>
    <row r="98" spans="1:10" ht="61.5" customHeight="1">
      <c r="A98" s="72"/>
      <c r="B98" s="72"/>
      <c r="C98" s="14" t="s">
        <v>9</v>
      </c>
      <c r="D98" s="14" t="s">
        <v>10</v>
      </c>
      <c r="E98" s="14" t="s">
        <v>11</v>
      </c>
      <c r="F98" s="14" t="s">
        <v>58</v>
      </c>
      <c r="G98" s="14" t="s">
        <v>9</v>
      </c>
      <c r="H98" s="14" t="s">
        <v>10</v>
      </c>
      <c r="I98" s="14" t="s">
        <v>11</v>
      </c>
      <c r="J98" s="14" t="s">
        <v>56</v>
      </c>
    </row>
    <row r="99" spans="1:10" ht="15">
      <c r="A99" s="14">
        <v>1</v>
      </c>
      <c r="B99" s="14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  <c r="H99" s="14">
        <v>8</v>
      </c>
      <c r="I99" s="14">
        <v>9</v>
      </c>
      <c r="J99" s="14">
        <v>10</v>
      </c>
    </row>
    <row r="100" spans="1:16" s="3" customFormat="1" ht="15">
      <c r="A100" s="14">
        <v>2110</v>
      </c>
      <c r="B100" s="37" t="s">
        <v>80</v>
      </c>
      <c r="C100" s="23">
        <f>C101+C102</f>
        <v>8030816</v>
      </c>
      <c r="D100" s="23">
        <v>85099</v>
      </c>
      <c r="E100" s="23"/>
      <c r="F100" s="23">
        <f>C100+D100</f>
        <v>8115915</v>
      </c>
      <c r="G100" s="23">
        <f>G101+G102</f>
        <v>8493404</v>
      </c>
      <c r="H100" s="23">
        <v>85099</v>
      </c>
      <c r="I100" s="23"/>
      <c r="J100" s="23">
        <f>G100+H100</f>
        <v>8578503</v>
      </c>
      <c r="K100" s="13"/>
      <c r="L100" s="13"/>
      <c r="M100" s="13"/>
      <c r="N100" s="13"/>
      <c r="O100" s="13"/>
      <c r="P100" s="13"/>
    </row>
    <row r="101" spans="1:16" s="3" customFormat="1" ht="15">
      <c r="A101" s="14">
        <v>2111</v>
      </c>
      <c r="B101" s="37" t="s">
        <v>81</v>
      </c>
      <c r="C101" s="23">
        <v>6582636</v>
      </c>
      <c r="D101" s="23">
        <v>69753</v>
      </c>
      <c r="E101" s="23"/>
      <c r="F101" s="23">
        <f aca="true" t="shared" si="3" ref="F101:F116">C101+D101</f>
        <v>6652389</v>
      </c>
      <c r="G101" s="23">
        <v>6961806</v>
      </c>
      <c r="H101" s="23">
        <v>69753</v>
      </c>
      <c r="I101" s="23"/>
      <c r="J101" s="23">
        <f aca="true" t="shared" si="4" ref="J101:J116">G101+H101</f>
        <v>7031559</v>
      </c>
      <c r="K101" s="13"/>
      <c r="L101" s="13"/>
      <c r="M101" s="13"/>
      <c r="N101" s="13"/>
      <c r="O101" s="13"/>
      <c r="P101" s="13"/>
    </row>
    <row r="102" spans="1:16" s="3" customFormat="1" ht="15">
      <c r="A102" s="14">
        <v>2120</v>
      </c>
      <c r="B102" s="37" t="s">
        <v>82</v>
      </c>
      <c r="C102" s="23">
        <v>1448180</v>
      </c>
      <c r="D102" s="23">
        <v>15346</v>
      </c>
      <c r="E102" s="23"/>
      <c r="F102" s="23">
        <f t="shared" si="3"/>
        <v>1463526</v>
      </c>
      <c r="G102" s="23">
        <v>1531598</v>
      </c>
      <c r="H102" s="23">
        <v>15346</v>
      </c>
      <c r="I102" s="23"/>
      <c r="J102" s="23">
        <f t="shared" si="4"/>
        <v>1546944</v>
      </c>
      <c r="K102" s="13"/>
      <c r="L102" s="13"/>
      <c r="M102" s="13"/>
      <c r="N102" s="13"/>
      <c r="O102" s="13"/>
      <c r="P102" s="13"/>
    </row>
    <row r="103" spans="1:16" s="3" customFormat="1" ht="15">
      <c r="A103" s="14">
        <v>2220</v>
      </c>
      <c r="B103" s="37" t="s">
        <v>83</v>
      </c>
      <c r="C103" s="23">
        <f>C104+C105+C106+C107+C108+C109+C115</f>
        <v>471500.62200000003</v>
      </c>
      <c r="D103" s="23">
        <v>15901</v>
      </c>
      <c r="E103" s="23"/>
      <c r="F103" s="23">
        <f>F104+F105+F106+F107+F108+F109+F115</f>
        <v>487401.62200000003</v>
      </c>
      <c r="G103" s="23">
        <f>G104+G105+G106+G107+G108+G109+G115</f>
        <v>498427.686522</v>
      </c>
      <c r="H103" s="23">
        <v>15901</v>
      </c>
      <c r="I103" s="23"/>
      <c r="J103" s="23">
        <f>J104+J105+J106+J107+J108+J109+J115</f>
        <v>514328.686522</v>
      </c>
      <c r="K103" s="13"/>
      <c r="L103" s="13"/>
      <c r="M103" s="13"/>
      <c r="N103" s="13"/>
      <c r="O103" s="13"/>
      <c r="P103" s="13"/>
    </row>
    <row r="104" spans="1:16" s="3" customFormat="1" ht="30">
      <c r="A104" s="14">
        <v>2210</v>
      </c>
      <c r="B104" s="37" t="s">
        <v>84</v>
      </c>
      <c r="C104" s="23">
        <f>K65*1.053</f>
        <v>111343.16699999999</v>
      </c>
      <c r="D104" s="23">
        <v>7951</v>
      </c>
      <c r="E104" s="23"/>
      <c r="F104" s="23">
        <f t="shared" si="3"/>
        <v>119294.16699999999</v>
      </c>
      <c r="G104" s="23">
        <f>C104*1.051</f>
        <v>117021.66851699998</v>
      </c>
      <c r="H104" s="23">
        <v>7951</v>
      </c>
      <c r="I104" s="23"/>
      <c r="J104" s="23">
        <f t="shared" si="4"/>
        <v>124972.66851699998</v>
      </c>
      <c r="K104" s="13"/>
      <c r="L104" s="13"/>
      <c r="M104" s="13"/>
      <c r="N104" s="13"/>
      <c r="O104" s="13"/>
      <c r="P104" s="13"/>
    </row>
    <row r="105" spans="1:16" s="3" customFormat="1" ht="30">
      <c r="A105" s="14">
        <v>2220</v>
      </c>
      <c r="B105" s="37" t="s">
        <v>85</v>
      </c>
      <c r="C105" s="23">
        <f>K66*1.053</f>
        <v>0</v>
      </c>
      <c r="D105" s="23"/>
      <c r="E105" s="23"/>
      <c r="F105" s="23">
        <f t="shared" si="3"/>
        <v>0</v>
      </c>
      <c r="G105" s="23">
        <f>C105*1.051</f>
        <v>0</v>
      </c>
      <c r="H105" s="23"/>
      <c r="I105" s="23"/>
      <c r="J105" s="23">
        <f t="shared" si="4"/>
        <v>0</v>
      </c>
      <c r="K105" s="13"/>
      <c r="L105" s="13"/>
      <c r="M105" s="13"/>
      <c r="N105" s="13"/>
      <c r="O105" s="13"/>
      <c r="P105" s="13"/>
    </row>
    <row r="106" spans="1:16" s="3" customFormat="1" ht="15">
      <c r="A106" s="14">
        <v>2230</v>
      </c>
      <c r="B106" s="37" t="s">
        <v>86</v>
      </c>
      <c r="C106" s="23">
        <f>K67*1.053</f>
        <v>0</v>
      </c>
      <c r="D106" s="23"/>
      <c r="E106" s="23"/>
      <c r="F106" s="23">
        <f t="shared" si="3"/>
        <v>0</v>
      </c>
      <c r="G106" s="23">
        <f>C106*1.051</f>
        <v>0</v>
      </c>
      <c r="H106" s="23"/>
      <c r="I106" s="23"/>
      <c r="J106" s="23">
        <f t="shared" si="4"/>
        <v>0</v>
      </c>
      <c r="K106" s="13"/>
      <c r="L106" s="13"/>
      <c r="M106" s="13"/>
      <c r="N106" s="13"/>
      <c r="O106" s="13"/>
      <c r="P106" s="13"/>
    </row>
    <row r="107" spans="1:16" s="3" customFormat="1" ht="15">
      <c r="A107" s="14">
        <v>2240</v>
      </c>
      <c r="B107" s="37" t="s">
        <v>87</v>
      </c>
      <c r="C107" s="23">
        <f>K68*1.053</f>
        <v>64269.854999999996</v>
      </c>
      <c r="D107" s="23">
        <v>7950</v>
      </c>
      <c r="E107" s="23"/>
      <c r="F107" s="23">
        <f t="shared" si="3"/>
        <v>72219.855</v>
      </c>
      <c r="G107" s="23">
        <f>C107*1.051</f>
        <v>67547.61760499999</v>
      </c>
      <c r="H107" s="23">
        <v>7950</v>
      </c>
      <c r="I107" s="23"/>
      <c r="J107" s="23">
        <f t="shared" si="4"/>
        <v>75497.61760499999</v>
      </c>
      <c r="K107" s="13"/>
      <c r="L107" s="13"/>
      <c r="M107" s="13"/>
      <c r="N107" s="13"/>
      <c r="O107" s="13"/>
      <c r="P107" s="13"/>
    </row>
    <row r="108" spans="1:16" s="3" customFormat="1" ht="15">
      <c r="A108" s="14">
        <v>2250</v>
      </c>
      <c r="B108" s="37" t="s">
        <v>88</v>
      </c>
      <c r="C108" s="23">
        <f>K69*1.053</f>
        <v>3390.66</v>
      </c>
      <c r="D108" s="23"/>
      <c r="E108" s="23"/>
      <c r="F108" s="23">
        <f t="shared" si="3"/>
        <v>3390.66</v>
      </c>
      <c r="G108" s="23">
        <f>C108*1.051</f>
        <v>3563.58366</v>
      </c>
      <c r="H108" s="23"/>
      <c r="I108" s="23"/>
      <c r="J108" s="23">
        <f t="shared" si="4"/>
        <v>3563.58366</v>
      </c>
      <c r="K108" s="13"/>
      <c r="L108" s="13"/>
      <c r="M108" s="13"/>
      <c r="N108" s="13"/>
      <c r="O108" s="13"/>
      <c r="P108" s="13"/>
    </row>
    <row r="109" spans="1:16" s="3" customFormat="1" ht="30">
      <c r="A109" s="14">
        <v>2270</v>
      </c>
      <c r="B109" s="37" t="s">
        <v>89</v>
      </c>
      <c r="C109" s="23">
        <f>C110+C111+C112+C113+C114</f>
        <v>288053.28</v>
      </c>
      <c r="D109" s="23"/>
      <c r="E109" s="23"/>
      <c r="F109" s="23">
        <f t="shared" si="3"/>
        <v>288053.28</v>
      </c>
      <c r="G109" s="23">
        <f>G110+G111+G112+G113+G114</f>
        <v>305624.53008000006</v>
      </c>
      <c r="H109" s="23"/>
      <c r="I109" s="23"/>
      <c r="J109" s="23">
        <f t="shared" si="4"/>
        <v>305624.53008000006</v>
      </c>
      <c r="K109" s="13"/>
      <c r="L109" s="13"/>
      <c r="M109" s="13"/>
      <c r="N109" s="13"/>
      <c r="O109" s="13"/>
      <c r="P109" s="13"/>
    </row>
    <row r="110" spans="1:16" s="3" customFormat="1" ht="15">
      <c r="A110" s="14">
        <v>2271</v>
      </c>
      <c r="B110" s="37" t="s">
        <v>90</v>
      </c>
      <c r="C110" s="23">
        <f>K71*1.065</f>
        <v>0</v>
      </c>
      <c r="D110" s="23"/>
      <c r="E110" s="23"/>
      <c r="F110" s="23">
        <f t="shared" si="3"/>
        <v>0</v>
      </c>
      <c r="G110" s="23">
        <f>C110*1.05</f>
        <v>0</v>
      </c>
      <c r="H110" s="23"/>
      <c r="I110" s="23"/>
      <c r="J110" s="23">
        <f t="shared" si="4"/>
        <v>0</v>
      </c>
      <c r="K110" s="13"/>
      <c r="L110" s="13"/>
      <c r="M110" s="13"/>
      <c r="N110" s="13"/>
      <c r="O110" s="13"/>
      <c r="P110" s="13"/>
    </row>
    <row r="111" spans="1:16" s="3" customFormat="1" ht="15">
      <c r="A111" s="14">
        <v>2272</v>
      </c>
      <c r="B111" s="37" t="s">
        <v>91</v>
      </c>
      <c r="C111" s="23">
        <f>K72*1.08</f>
        <v>5202.360000000001</v>
      </c>
      <c r="D111" s="23"/>
      <c r="E111" s="23"/>
      <c r="F111" s="23">
        <f t="shared" si="3"/>
        <v>5202.360000000001</v>
      </c>
      <c r="G111" s="23">
        <f>C111*1.061</f>
        <v>5519.703960000001</v>
      </c>
      <c r="H111" s="23"/>
      <c r="I111" s="23"/>
      <c r="J111" s="23">
        <f t="shared" si="4"/>
        <v>5519.703960000001</v>
      </c>
      <c r="K111" s="13"/>
      <c r="L111" s="13"/>
      <c r="M111" s="13"/>
      <c r="N111" s="13"/>
      <c r="O111" s="13"/>
      <c r="P111" s="13"/>
    </row>
    <row r="112" spans="1:16" s="3" customFormat="1" ht="15">
      <c r="A112" s="14">
        <v>2273</v>
      </c>
      <c r="B112" s="37" t="s">
        <v>92</v>
      </c>
      <c r="C112" s="23">
        <f>K73*1.08</f>
        <v>22705.920000000002</v>
      </c>
      <c r="D112" s="23"/>
      <c r="E112" s="23"/>
      <c r="F112" s="23">
        <f t="shared" si="3"/>
        <v>22705.920000000002</v>
      </c>
      <c r="G112" s="23">
        <f>C112*1.061</f>
        <v>24090.98112</v>
      </c>
      <c r="H112" s="23"/>
      <c r="I112" s="23"/>
      <c r="J112" s="23">
        <f t="shared" si="4"/>
        <v>24090.98112</v>
      </c>
      <c r="K112" s="13"/>
      <c r="L112" s="13"/>
      <c r="M112" s="13"/>
      <c r="N112" s="13"/>
      <c r="O112" s="13"/>
      <c r="P112" s="13"/>
    </row>
    <row r="113" spans="1:16" s="3" customFormat="1" ht="15">
      <c r="A113" s="14">
        <v>2274</v>
      </c>
      <c r="B113" s="37" t="s">
        <v>93</v>
      </c>
      <c r="C113" s="23">
        <f>K74*1.08</f>
        <v>256424.40000000002</v>
      </c>
      <c r="D113" s="23"/>
      <c r="E113" s="23"/>
      <c r="F113" s="23">
        <f t="shared" si="3"/>
        <v>256424.40000000002</v>
      </c>
      <c r="G113" s="23">
        <f>C113*1.061</f>
        <v>272066.2884</v>
      </c>
      <c r="H113" s="23"/>
      <c r="I113" s="23"/>
      <c r="J113" s="23">
        <f t="shared" si="4"/>
        <v>272066.2884</v>
      </c>
      <c r="K113" s="13"/>
      <c r="L113" s="13"/>
      <c r="M113" s="13"/>
      <c r="N113" s="13"/>
      <c r="O113" s="13"/>
      <c r="P113" s="13"/>
    </row>
    <row r="114" spans="1:16" s="5" customFormat="1" ht="30">
      <c r="A114" s="14">
        <v>2275</v>
      </c>
      <c r="B114" s="37" t="s">
        <v>145</v>
      </c>
      <c r="C114" s="23">
        <f>K75*1.08</f>
        <v>3720.6000000000004</v>
      </c>
      <c r="D114" s="23"/>
      <c r="E114" s="23"/>
      <c r="F114" s="23">
        <f>C114</f>
        <v>3720.6000000000004</v>
      </c>
      <c r="G114" s="23">
        <f>C114*1.061</f>
        <v>3947.5566000000003</v>
      </c>
      <c r="H114" s="23"/>
      <c r="I114" s="23"/>
      <c r="J114" s="23">
        <f t="shared" si="4"/>
        <v>3947.5566000000003</v>
      </c>
      <c r="K114" s="13"/>
      <c r="L114" s="13"/>
      <c r="M114" s="13"/>
      <c r="N114" s="13"/>
      <c r="O114" s="13"/>
      <c r="P114" s="13"/>
    </row>
    <row r="115" spans="1:16" s="3" customFormat="1" ht="45">
      <c r="A115" s="14">
        <v>2280</v>
      </c>
      <c r="B115" s="37" t="s">
        <v>94</v>
      </c>
      <c r="C115" s="23">
        <f>K76*1.053</f>
        <v>4443.66</v>
      </c>
      <c r="D115" s="23"/>
      <c r="E115" s="23"/>
      <c r="F115" s="23">
        <f t="shared" si="3"/>
        <v>4443.66</v>
      </c>
      <c r="G115" s="23">
        <f>C115*1.051</f>
        <v>4670.28666</v>
      </c>
      <c r="H115" s="23"/>
      <c r="I115" s="23"/>
      <c r="J115" s="23">
        <f t="shared" si="4"/>
        <v>4670.28666</v>
      </c>
      <c r="K115" s="13"/>
      <c r="L115" s="13"/>
      <c r="M115" s="13"/>
      <c r="N115" s="13"/>
      <c r="O115" s="13"/>
      <c r="P115" s="13"/>
    </row>
    <row r="116" spans="1:16" s="3" customFormat="1" ht="15">
      <c r="A116" s="14">
        <v>2800</v>
      </c>
      <c r="B116" s="37" t="s">
        <v>95</v>
      </c>
      <c r="C116" s="23">
        <f>K77*1.053</f>
        <v>2770.4429999999998</v>
      </c>
      <c r="D116" s="23"/>
      <c r="E116" s="23"/>
      <c r="F116" s="23">
        <f t="shared" si="3"/>
        <v>2770.4429999999998</v>
      </c>
      <c r="G116" s="23">
        <f>C116*1.051</f>
        <v>2911.7355929999994</v>
      </c>
      <c r="H116" s="23"/>
      <c r="I116" s="23"/>
      <c r="J116" s="23">
        <f t="shared" si="4"/>
        <v>2911.7355929999994</v>
      </c>
      <c r="K116" s="13"/>
      <c r="L116" s="13"/>
      <c r="M116" s="13"/>
      <c r="N116" s="13"/>
      <c r="O116" s="13"/>
      <c r="P116" s="13"/>
    </row>
    <row r="117" spans="1:16" s="3" customFormat="1" ht="30">
      <c r="A117" s="14">
        <v>3110</v>
      </c>
      <c r="B117" s="37" t="s">
        <v>96</v>
      </c>
      <c r="C117" s="23"/>
      <c r="D117" s="23"/>
      <c r="E117" s="23"/>
      <c r="F117" s="23"/>
      <c r="G117" s="23">
        <f>C117*1.048</f>
        <v>0</v>
      </c>
      <c r="H117" s="23"/>
      <c r="I117" s="23"/>
      <c r="J117" s="23"/>
      <c r="K117" s="13"/>
      <c r="L117" s="13"/>
      <c r="M117" s="13"/>
      <c r="N117" s="13"/>
      <c r="O117" s="13"/>
      <c r="P117" s="13"/>
    </row>
    <row r="118" spans="1:16" s="3" customFormat="1" ht="15">
      <c r="A118" s="14">
        <v>3132</v>
      </c>
      <c r="B118" s="37" t="s">
        <v>97</v>
      </c>
      <c r="C118" s="23"/>
      <c r="D118" s="23"/>
      <c r="E118" s="23"/>
      <c r="F118" s="23"/>
      <c r="G118" s="23"/>
      <c r="H118" s="23"/>
      <c r="I118" s="23"/>
      <c r="J118" s="23"/>
      <c r="K118" s="13"/>
      <c r="L118" s="13"/>
      <c r="M118" s="13"/>
      <c r="N118" s="13"/>
      <c r="O118" s="13"/>
      <c r="P118" s="13"/>
    </row>
    <row r="119" spans="1:16" s="3" customFormat="1" ht="15" hidden="1">
      <c r="A119" s="14"/>
      <c r="B119" s="14"/>
      <c r="C119" s="23"/>
      <c r="D119" s="23"/>
      <c r="E119" s="23"/>
      <c r="F119" s="23"/>
      <c r="G119" s="23"/>
      <c r="H119" s="23"/>
      <c r="I119" s="23"/>
      <c r="J119" s="23"/>
      <c r="K119" s="13"/>
      <c r="L119" s="13"/>
      <c r="M119" s="13"/>
      <c r="N119" s="13"/>
      <c r="O119" s="13"/>
      <c r="P119" s="13"/>
    </row>
    <row r="120" spans="1:16" s="3" customFormat="1" ht="15" hidden="1">
      <c r="A120" s="14"/>
      <c r="B120" s="14"/>
      <c r="C120" s="23" t="s">
        <v>12</v>
      </c>
      <c r="D120" s="23" t="s">
        <v>12</v>
      </c>
      <c r="E120" s="23" t="s">
        <v>12</v>
      </c>
      <c r="F120" s="23"/>
      <c r="G120" s="23" t="s">
        <v>12</v>
      </c>
      <c r="H120" s="23" t="s">
        <v>12</v>
      </c>
      <c r="I120" s="23" t="s">
        <v>12</v>
      </c>
      <c r="J120" s="23"/>
      <c r="K120" s="13"/>
      <c r="L120" s="13"/>
      <c r="M120" s="13"/>
      <c r="N120" s="13"/>
      <c r="O120" s="13"/>
      <c r="P120" s="13"/>
    </row>
    <row r="121" spans="1:16" s="3" customFormat="1" ht="15">
      <c r="A121" s="14"/>
      <c r="B121" s="14"/>
      <c r="C121" s="23">
        <f>C100+C103+C116+C117+C118</f>
        <v>8505087.065</v>
      </c>
      <c r="D121" s="23">
        <v>101000</v>
      </c>
      <c r="E121" s="23"/>
      <c r="F121" s="23">
        <f>F100+F103+F116+F117+F118</f>
        <v>8606087.065</v>
      </c>
      <c r="G121" s="23">
        <f>G100+G103+G116+G117+G118</f>
        <v>8994743.422115</v>
      </c>
      <c r="H121" s="23">
        <v>101000</v>
      </c>
      <c r="I121" s="23"/>
      <c r="J121" s="23">
        <f>J100+J103+J116+J117+J118</f>
        <v>9095743.422115</v>
      </c>
      <c r="K121" s="13"/>
      <c r="L121" s="13"/>
      <c r="M121" s="13"/>
      <c r="N121" s="13"/>
      <c r="O121" s="13"/>
      <c r="P121" s="13"/>
    </row>
    <row r="122" spans="1:16" s="3" customFormat="1" ht="15" hidden="1">
      <c r="A122" s="14"/>
      <c r="B122" s="14"/>
      <c r="C122" s="24"/>
      <c r="D122" s="24"/>
      <c r="E122" s="24"/>
      <c r="F122" s="24"/>
      <c r="G122" s="24"/>
      <c r="H122" s="24"/>
      <c r="I122" s="24"/>
      <c r="J122" s="24"/>
      <c r="K122" s="13"/>
      <c r="L122" s="13"/>
      <c r="M122" s="13"/>
      <c r="N122" s="13"/>
      <c r="O122" s="13"/>
      <c r="P122" s="13"/>
    </row>
    <row r="123" spans="1:10" ht="15" hidden="1">
      <c r="A123" s="14" t="s">
        <v>12</v>
      </c>
      <c r="B123" s="27" t="s">
        <v>12</v>
      </c>
      <c r="C123" s="25" t="s">
        <v>12</v>
      </c>
      <c r="D123" s="25" t="s">
        <v>12</v>
      </c>
      <c r="E123" s="25" t="s">
        <v>12</v>
      </c>
      <c r="F123" s="25" t="s">
        <v>12</v>
      </c>
      <c r="G123" s="25" t="s">
        <v>12</v>
      </c>
      <c r="H123" s="25" t="s">
        <v>12</v>
      </c>
      <c r="I123" s="25" t="s">
        <v>12</v>
      </c>
      <c r="J123" s="25" t="s">
        <v>12</v>
      </c>
    </row>
    <row r="124" spans="1:10" ht="15">
      <c r="A124" s="14" t="s">
        <v>12</v>
      </c>
      <c r="B124" s="14" t="s">
        <v>16</v>
      </c>
      <c r="C124" s="25" t="s">
        <v>12</v>
      </c>
      <c r="D124" s="25" t="s">
        <v>12</v>
      </c>
      <c r="E124" s="25" t="s">
        <v>12</v>
      </c>
      <c r="F124" s="25" t="s">
        <v>12</v>
      </c>
      <c r="G124" s="25" t="s">
        <v>12</v>
      </c>
      <c r="H124" s="25" t="s">
        <v>12</v>
      </c>
      <c r="I124" s="25" t="s">
        <v>12</v>
      </c>
      <c r="J124" s="25" t="s">
        <v>12</v>
      </c>
    </row>
    <row r="127" spans="1:10" ht="15">
      <c r="A127" s="63" t="s">
        <v>137</v>
      </c>
      <c r="B127" s="63"/>
      <c r="C127" s="63"/>
      <c r="D127" s="63"/>
      <c r="E127" s="63"/>
      <c r="F127" s="63"/>
      <c r="G127" s="63"/>
      <c r="H127" s="63"/>
      <c r="I127" s="63"/>
      <c r="J127" s="63"/>
    </row>
    <row r="128" ht="15">
      <c r="A128" s="30" t="s">
        <v>6</v>
      </c>
    </row>
    <row r="130" spans="1:10" ht="15">
      <c r="A130" s="72" t="s">
        <v>19</v>
      </c>
      <c r="B130" s="72" t="s">
        <v>8</v>
      </c>
      <c r="C130" s="72" t="s">
        <v>79</v>
      </c>
      <c r="D130" s="72"/>
      <c r="E130" s="72"/>
      <c r="F130" s="72"/>
      <c r="G130" s="72" t="s">
        <v>136</v>
      </c>
      <c r="H130" s="72"/>
      <c r="I130" s="72"/>
      <c r="J130" s="72"/>
    </row>
    <row r="131" spans="1:10" ht="72.75" customHeight="1">
      <c r="A131" s="72"/>
      <c r="B131" s="72"/>
      <c r="C131" s="14" t="s">
        <v>9</v>
      </c>
      <c r="D131" s="14" t="s">
        <v>10</v>
      </c>
      <c r="E131" s="14" t="s">
        <v>11</v>
      </c>
      <c r="F131" s="14" t="s">
        <v>58</v>
      </c>
      <c r="G131" s="14" t="s">
        <v>9</v>
      </c>
      <c r="H131" s="14" t="s">
        <v>10</v>
      </c>
      <c r="I131" s="14" t="s">
        <v>11</v>
      </c>
      <c r="J131" s="14" t="s">
        <v>56</v>
      </c>
    </row>
    <row r="132" spans="1:10" ht="15">
      <c r="A132" s="14">
        <v>1</v>
      </c>
      <c r="B132" s="14">
        <v>2</v>
      </c>
      <c r="C132" s="14">
        <v>3</v>
      </c>
      <c r="D132" s="14">
        <v>4</v>
      </c>
      <c r="E132" s="14">
        <v>5</v>
      </c>
      <c r="F132" s="14">
        <v>6</v>
      </c>
      <c r="G132" s="14">
        <v>7</v>
      </c>
      <c r="H132" s="14">
        <v>8</v>
      </c>
      <c r="I132" s="14">
        <v>9</v>
      </c>
      <c r="J132" s="14">
        <v>10</v>
      </c>
    </row>
    <row r="133" spans="1:10" ht="15" hidden="1">
      <c r="A133" s="14" t="s">
        <v>12</v>
      </c>
      <c r="B133" s="14" t="s">
        <v>12</v>
      </c>
      <c r="C133" s="14" t="s">
        <v>12</v>
      </c>
      <c r="D133" s="14" t="s">
        <v>12</v>
      </c>
      <c r="E133" s="14" t="s">
        <v>12</v>
      </c>
      <c r="F133" s="14" t="s">
        <v>12</v>
      </c>
      <c r="G133" s="14" t="s">
        <v>12</v>
      </c>
      <c r="H133" s="14" t="s">
        <v>12</v>
      </c>
      <c r="I133" s="14" t="s">
        <v>12</v>
      </c>
      <c r="J133" s="14" t="s">
        <v>12</v>
      </c>
    </row>
    <row r="134" spans="1:10" ht="15" hidden="1">
      <c r="A134" s="14" t="s">
        <v>12</v>
      </c>
      <c r="B134" s="14" t="s">
        <v>12</v>
      </c>
      <c r="C134" s="14" t="s">
        <v>12</v>
      </c>
      <c r="D134" s="14" t="s">
        <v>12</v>
      </c>
      <c r="E134" s="14" t="s">
        <v>12</v>
      </c>
      <c r="F134" s="14" t="s">
        <v>12</v>
      </c>
      <c r="G134" s="14" t="s">
        <v>12</v>
      </c>
      <c r="H134" s="14" t="s">
        <v>12</v>
      </c>
      <c r="I134" s="14" t="s">
        <v>12</v>
      </c>
      <c r="J134" s="14" t="s">
        <v>12</v>
      </c>
    </row>
    <row r="135" spans="1:10" ht="15">
      <c r="A135" s="14" t="s">
        <v>12</v>
      </c>
      <c r="B135" s="14" t="s">
        <v>16</v>
      </c>
      <c r="C135" s="14" t="s">
        <v>12</v>
      </c>
      <c r="D135" s="14" t="s">
        <v>12</v>
      </c>
      <c r="E135" s="14" t="s">
        <v>12</v>
      </c>
      <c r="F135" s="14" t="s">
        <v>12</v>
      </c>
      <c r="G135" s="14" t="s">
        <v>12</v>
      </c>
      <c r="H135" s="14" t="s">
        <v>12</v>
      </c>
      <c r="I135" s="14" t="s">
        <v>12</v>
      </c>
      <c r="J135" s="14" t="s">
        <v>12</v>
      </c>
    </row>
    <row r="137" spans="1:14" ht="15">
      <c r="A137" s="62" t="s">
        <v>20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">
      <c r="A138" s="62" t="s">
        <v>151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ht="15">
      <c r="A139" s="30" t="s">
        <v>6</v>
      </c>
    </row>
    <row r="141" spans="1:14" ht="30.75" customHeight="1">
      <c r="A141" s="72" t="s">
        <v>21</v>
      </c>
      <c r="B141" s="72" t="s">
        <v>22</v>
      </c>
      <c r="C141" s="72" t="s">
        <v>139</v>
      </c>
      <c r="D141" s="72"/>
      <c r="E141" s="72"/>
      <c r="F141" s="72"/>
      <c r="G141" s="72" t="s">
        <v>140</v>
      </c>
      <c r="H141" s="72"/>
      <c r="I141" s="72"/>
      <c r="J141" s="72"/>
      <c r="K141" s="72" t="s">
        <v>141</v>
      </c>
      <c r="L141" s="72"/>
      <c r="M141" s="72"/>
      <c r="N141" s="72"/>
    </row>
    <row r="142" spans="1:14" ht="66.75" customHeight="1">
      <c r="A142" s="72"/>
      <c r="B142" s="72"/>
      <c r="C142" s="14" t="s">
        <v>9</v>
      </c>
      <c r="D142" s="14" t="s">
        <v>10</v>
      </c>
      <c r="E142" s="14" t="s">
        <v>11</v>
      </c>
      <c r="F142" s="14" t="s">
        <v>58</v>
      </c>
      <c r="G142" s="14" t="s">
        <v>9</v>
      </c>
      <c r="H142" s="14" t="s">
        <v>10</v>
      </c>
      <c r="I142" s="14" t="s">
        <v>11</v>
      </c>
      <c r="J142" s="14" t="s">
        <v>56</v>
      </c>
      <c r="K142" s="14" t="s">
        <v>9</v>
      </c>
      <c r="L142" s="14" t="s">
        <v>10</v>
      </c>
      <c r="M142" s="14" t="s">
        <v>11</v>
      </c>
      <c r="N142" s="14" t="s">
        <v>57</v>
      </c>
    </row>
    <row r="143" spans="1:14" ht="15">
      <c r="A143" s="14">
        <v>1</v>
      </c>
      <c r="B143" s="14">
        <v>2</v>
      </c>
      <c r="C143" s="14">
        <v>3</v>
      </c>
      <c r="D143" s="14">
        <v>4</v>
      </c>
      <c r="E143" s="14">
        <v>5</v>
      </c>
      <c r="F143" s="14">
        <v>6</v>
      </c>
      <c r="G143" s="14">
        <v>7</v>
      </c>
      <c r="H143" s="14">
        <v>8</v>
      </c>
      <c r="I143" s="14">
        <v>9</v>
      </c>
      <c r="J143" s="14">
        <v>10</v>
      </c>
      <c r="K143" s="14">
        <v>11</v>
      </c>
      <c r="L143" s="14">
        <v>12</v>
      </c>
      <c r="M143" s="14">
        <v>13</v>
      </c>
      <c r="N143" s="14">
        <v>14</v>
      </c>
    </row>
    <row r="144" spans="1:14" ht="87" customHeight="1">
      <c r="A144" s="14">
        <v>1</v>
      </c>
      <c r="B144" s="27" t="s">
        <v>101</v>
      </c>
      <c r="C144" s="26">
        <f>C82</f>
        <v>6389474</v>
      </c>
      <c r="D144" s="26">
        <f>D82</f>
        <v>75757</v>
      </c>
      <c r="E144" s="26">
        <v>0</v>
      </c>
      <c r="F144" s="26">
        <f>C144+D144</f>
        <v>6465231</v>
      </c>
      <c r="G144" s="26">
        <f>G82-G146</f>
        <v>7133853</v>
      </c>
      <c r="H144" s="26">
        <f>H82</f>
        <v>108834</v>
      </c>
      <c r="I144" s="26">
        <v>0</v>
      </c>
      <c r="J144" s="26">
        <f>G144+H144</f>
        <v>7242687</v>
      </c>
      <c r="K144" s="26">
        <v>8026834</v>
      </c>
      <c r="L144" s="26">
        <f>L82</f>
        <v>306693</v>
      </c>
      <c r="M144" s="26">
        <v>0</v>
      </c>
      <c r="N144" s="26">
        <f>K144+L144</f>
        <v>8333527</v>
      </c>
    </row>
    <row r="145" spans="1:16" s="9" customFormat="1" ht="57" customHeight="1" hidden="1">
      <c r="A145" s="14">
        <v>2</v>
      </c>
      <c r="B145" s="27" t="s">
        <v>163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>
        <f>K145+L145</f>
        <v>0</v>
      </c>
      <c r="O145" s="13"/>
      <c r="P145" s="13"/>
    </row>
    <row r="146" spans="1:16" s="4" customFormat="1" ht="50.25" customHeight="1">
      <c r="A146" s="14">
        <v>2</v>
      </c>
      <c r="B146" s="27" t="s">
        <v>134</v>
      </c>
      <c r="C146" s="26"/>
      <c r="D146" s="26"/>
      <c r="E146" s="26"/>
      <c r="F146" s="26"/>
      <c r="G146" s="26">
        <v>123</v>
      </c>
      <c r="H146" s="26"/>
      <c r="I146" s="26"/>
      <c r="J146" s="26">
        <f>G146+H146</f>
        <v>123</v>
      </c>
      <c r="K146" s="26">
        <v>123</v>
      </c>
      <c r="L146" s="26"/>
      <c r="M146" s="26"/>
      <c r="N146" s="26">
        <f>K146+L146</f>
        <v>123</v>
      </c>
      <c r="O146" s="13"/>
      <c r="P146" s="13"/>
    </row>
    <row r="147" spans="1:14" ht="15">
      <c r="A147" s="27" t="s">
        <v>12</v>
      </c>
      <c r="B147" s="14" t="s">
        <v>16</v>
      </c>
      <c r="C147" s="26">
        <f aca="true" t="shared" si="5" ref="C147:J147">C144+C146</f>
        <v>6389474</v>
      </c>
      <c r="D147" s="26">
        <f t="shared" si="5"/>
        <v>75757</v>
      </c>
      <c r="E147" s="26">
        <f t="shared" si="5"/>
        <v>0</v>
      </c>
      <c r="F147" s="26">
        <f t="shared" si="5"/>
        <v>6465231</v>
      </c>
      <c r="G147" s="26">
        <f t="shared" si="5"/>
        <v>7133976</v>
      </c>
      <c r="H147" s="26">
        <f t="shared" si="5"/>
        <v>108834</v>
      </c>
      <c r="I147" s="26">
        <f t="shared" si="5"/>
        <v>0</v>
      </c>
      <c r="J147" s="26">
        <f t="shared" si="5"/>
        <v>7242810</v>
      </c>
      <c r="K147" s="26">
        <f>K144+K146+K145</f>
        <v>8026957</v>
      </c>
      <c r="L147" s="26">
        <f>L144+L146+L145</f>
        <v>306693</v>
      </c>
      <c r="M147" s="26">
        <f>M144+M146+M145</f>
        <v>0</v>
      </c>
      <c r="N147" s="26">
        <f>N144+N146+N145</f>
        <v>8333650</v>
      </c>
    </row>
    <row r="150" spans="1:10" ht="15">
      <c r="A150" s="63" t="s">
        <v>164</v>
      </c>
      <c r="B150" s="63"/>
      <c r="C150" s="63"/>
      <c r="D150" s="63"/>
      <c r="E150" s="63"/>
      <c r="F150" s="63"/>
      <c r="G150" s="63"/>
      <c r="H150" s="63"/>
      <c r="I150" s="63"/>
      <c r="J150" s="63"/>
    </row>
    <row r="151" ht="15">
      <c r="A151" s="30" t="s">
        <v>6</v>
      </c>
    </row>
    <row r="153" spans="1:10" ht="15">
      <c r="A153" s="72" t="s">
        <v>63</v>
      </c>
      <c r="B153" s="72" t="s">
        <v>22</v>
      </c>
      <c r="C153" s="72" t="s">
        <v>136</v>
      </c>
      <c r="D153" s="72"/>
      <c r="E153" s="72"/>
      <c r="F153" s="72"/>
      <c r="G153" s="72" t="s">
        <v>159</v>
      </c>
      <c r="H153" s="72"/>
      <c r="I153" s="72"/>
      <c r="J153" s="72"/>
    </row>
    <row r="154" spans="1:10" ht="63" customHeight="1">
      <c r="A154" s="72"/>
      <c r="B154" s="72"/>
      <c r="C154" s="14" t="s">
        <v>9</v>
      </c>
      <c r="D154" s="14" t="s">
        <v>10</v>
      </c>
      <c r="E154" s="14" t="s">
        <v>11</v>
      </c>
      <c r="F154" s="14" t="s">
        <v>58</v>
      </c>
      <c r="G154" s="14" t="s">
        <v>9</v>
      </c>
      <c r="H154" s="14" t="s">
        <v>10</v>
      </c>
      <c r="I154" s="14" t="s">
        <v>11</v>
      </c>
      <c r="J154" s="14" t="s">
        <v>56</v>
      </c>
    </row>
    <row r="155" spans="1:10" ht="15">
      <c r="A155" s="14">
        <v>1</v>
      </c>
      <c r="B155" s="14">
        <v>2</v>
      </c>
      <c r="C155" s="14">
        <v>3</v>
      </c>
      <c r="D155" s="14">
        <v>4</v>
      </c>
      <c r="E155" s="14">
        <v>5</v>
      </c>
      <c r="F155" s="14">
        <v>6</v>
      </c>
      <c r="G155" s="14">
        <v>7</v>
      </c>
      <c r="H155" s="14">
        <v>8</v>
      </c>
      <c r="I155" s="14">
        <v>9</v>
      </c>
      <c r="J155" s="14">
        <v>10</v>
      </c>
    </row>
    <row r="156" spans="1:10" ht="93" customHeight="1">
      <c r="A156" s="14">
        <v>1</v>
      </c>
      <c r="B156" s="27" t="s">
        <v>101</v>
      </c>
      <c r="C156" s="23">
        <v>8505087</v>
      </c>
      <c r="D156" s="23">
        <f>D121</f>
        <v>101000</v>
      </c>
      <c r="E156" s="23">
        <v>0</v>
      </c>
      <c r="F156" s="23">
        <f>C156+D156</f>
        <v>8606087</v>
      </c>
      <c r="G156" s="23">
        <f>G121</f>
        <v>8994743.422115</v>
      </c>
      <c r="H156" s="23">
        <f>H121</f>
        <v>101000</v>
      </c>
      <c r="I156" s="23">
        <v>0</v>
      </c>
      <c r="J156" s="23">
        <f>G156+H156</f>
        <v>9095743.422115</v>
      </c>
    </row>
    <row r="157" spans="1:10" ht="15">
      <c r="A157" s="27" t="s">
        <v>12</v>
      </c>
      <c r="B157" s="14" t="s">
        <v>16</v>
      </c>
      <c r="C157" s="23">
        <f>C156</f>
        <v>8505087</v>
      </c>
      <c r="D157" s="23">
        <f>D156</f>
        <v>101000</v>
      </c>
      <c r="E157" s="23">
        <f>E156</f>
        <v>0</v>
      </c>
      <c r="F157" s="23">
        <f>C157+D157</f>
        <v>8606087</v>
      </c>
      <c r="G157" s="23">
        <f>G156</f>
        <v>8994743.422115</v>
      </c>
      <c r="H157" s="23">
        <f>H156</f>
        <v>101000</v>
      </c>
      <c r="I157" s="23">
        <f>I156</f>
        <v>0</v>
      </c>
      <c r="J157" s="23">
        <f>J156</f>
        <v>9095743.422115</v>
      </c>
    </row>
    <row r="159" spans="1:13" ht="15">
      <c r="A159" s="62" t="s">
        <v>191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</row>
    <row r="160" spans="1:13" ht="15">
      <c r="A160" s="62" t="s">
        <v>192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</row>
    <row r="161" ht="15">
      <c r="A161" s="30" t="s">
        <v>6</v>
      </c>
    </row>
    <row r="163" spans="1:13" ht="15">
      <c r="A163" s="72" t="s">
        <v>21</v>
      </c>
      <c r="B163" s="72" t="s">
        <v>23</v>
      </c>
      <c r="C163" s="72" t="s">
        <v>24</v>
      </c>
      <c r="D163" s="72" t="s">
        <v>25</v>
      </c>
      <c r="E163" s="72" t="s">
        <v>139</v>
      </c>
      <c r="F163" s="72"/>
      <c r="G163" s="72"/>
      <c r="H163" s="72" t="s">
        <v>140</v>
      </c>
      <c r="I163" s="72"/>
      <c r="J163" s="72"/>
      <c r="K163" s="72" t="s">
        <v>141</v>
      </c>
      <c r="L163" s="72"/>
      <c r="M163" s="72"/>
    </row>
    <row r="164" spans="1:13" ht="30">
      <c r="A164" s="72"/>
      <c r="B164" s="72"/>
      <c r="C164" s="72"/>
      <c r="D164" s="72"/>
      <c r="E164" s="14" t="s">
        <v>9</v>
      </c>
      <c r="F164" s="14" t="s">
        <v>10</v>
      </c>
      <c r="G164" s="14" t="s">
        <v>64</v>
      </c>
      <c r="H164" s="14" t="s">
        <v>9</v>
      </c>
      <c r="I164" s="14" t="s">
        <v>10</v>
      </c>
      <c r="J164" s="14" t="s">
        <v>65</v>
      </c>
      <c r="K164" s="14" t="s">
        <v>9</v>
      </c>
      <c r="L164" s="14" t="s">
        <v>10</v>
      </c>
      <c r="M164" s="14" t="s">
        <v>57</v>
      </c>
    </row>
    <row r="165" spans="1:13" ht="15">
      <c r="A165" s="14">
        <v>1</v>
      </c>
      <c r="B165" s="14">
        <v>2</v>
      </c>
      <c r="C165" s="14">
        <v>3</v>
      </c>
      <c r="D165" s="14">
        <v>4</v>
      </c>
      <c r="E165" s="14">
        <v>5</v>
      </c>
      <c r="F165" s="14">
        <v>6</v>
      </c>
      <c r="G165" s="14">
        <v>7</v>
      </c>
      <c r="H165" s="14">
        <v>8</v>
      </c>
      <c r="I165" s="14">
        <v>9</v>
      </c>
      <c r="J165" s="14">
        <v>10</v>
      </c>
      <c r="K165" s="14">
        <v>11</v>
      </c>
      <c r="L165" s="14">
        <v>12</v>
      </c>
      <c r="M165" s="14">
        <v>13</v>
      </c>
    </row>
    <row r="166" spans="1:16" s="3" customFormat="1" ht="15">
      <c r="A166" s="14"/>
      <c r="B166" s="38" t="s">
        <v>104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3"/>
      <c r="O166" s="13"/>
      <c r="P166" s="13"/>
    </row>
    <row r="167" spans="1:16" s="3" customFormat="1" ht="15">
      <c r="A167" s="14"/>
      <c r="B167" s="27" t="s">
        <v>102</v>
      </c>
      <c r="C167" s="14" t="s">
        <v>114</v>
      </c>
      <c r="D167" s="14" t="s">
        <v>103</v>
      </c>
      <c r="E167" s="14"/>
      <c r="F167" s="14"/>
      <c r="G167" s="14"/>
      <c r="H167" s="14">
        <v>1</v>
      </c>
      <c r="I167" s="14"/>
      <c r="J167" s="14">
        <v>1</v>
      </c>
      <c r="K167" s="14">
        <v>1</v>
      </c>
      <c r="L167" s="14"/>
      <c r="M167" s="14">
        <f>K167</f>
        <v>1</v>
      </c>
      <c r="N167" s="13"/>
      <c r="O167" s="13"/>
      <c r="P167" s="13"/>
    </row>
    <row r="168" spans="1:16" s="3" customFormat="1" ht="15">
      <c r="A168" s="14"/>
      <c r="B168" s="27" t="s">
        <v>105</v>
      </c>
      <c r="C168" s="14" t="s">
        <v>114</v>
      </c>
      <c r="D168" s="14"/>
      <c r="E168" s="14"/>
      <c r="F168" s="14"/>
      <c r="G168" s="14"/>
      <c r="H168" s="14">
        <v>3</v>
      </c>
      <c r="I168" s="14"/>
      <c r="J168" s="14">
        <v>3</v>
      </c>
      <c r="K168" s="14">
        <v>3</v>
      </c>
      <c r="L168" s="14"/>
      <c r="M168" s="14">
        <f aca="true" t="shared" si="6" ref="M168:M179">K168</f>
        <v>3</v>
      </c>
      <c r="N168" s="13"/>
      <c r="O168" s="13"/>
      <c r="P168" s="13"/>
    </row>
    <row r="169" spans="1:16" s="3" customFormat="1" ht="30">
      <c r="A169" s="14"/>
      <c r="B169" s="27" t="s">
        <v>106</v>
      </c>
      <c r="C169" s="14" t="s">
        <v>114</v>
      </c>
      <c r="D169" s="14" t="s">
        <v>115</v>
      </c>
      <c r="E169" s="14"/>
      <c r="F169" s="14"/>
      <c r="G169" s="14"/>
      <c r="H169" s="14">
        <v>78</v>
      </c>
      <c r="I169" s="14"/>
      <c r="J169" s="14">
        <v>78</v>
      </c>
      <c r="K169" s="14">
        <v>77</v>
      </c>
      <c r="L169" s="14"/>
      <c r="M169" s="14">
        <f t="shared" si="6"/>
        <v>77</v>
      </c>
      <c r="N169" s="13"/>
      <c r="O169" s="13"/>
      <c r="P169" s="13"/>
    </row>
    <row r="170" spans="1:16" s="3" customFormat="1" ht="15">
      <c r="A170" s="14"/>
      <c r="B170" s="27" t="s">
        <v>107</v>
      </c>
      <c r="C170" s="14" t="s">
        <v>114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3"/>
      <c r="O170" s="13"/>
      <c r="P170" s="13"/>
    </row>
    <row r="171" spans="1:16" s="3" customFormat="1" ht="30">
      <c r="A171" s="14"/>
      <c r="B171" s="27" t="s">
        <v>108</v>
      </c>
      <c r="C171" s="14" t="s">
        <v>114</v>
      </c>
      <c r="D171" s="14" t="s">
        <v>115</v>
      </c>
      <c r="E171" s="14"/>
      <c r="F171" s="14"/>
      <c r="G171" s="14"/>
      <c r="H171" s="14">
        <v>47</v>
      </c>
      <c r="I171" s="14"/>
      <c r="J171" s="14">
        <v>47</v>
      </c>
      <c r="K171" s="14">
        <v>47</v>
      </c>
      <c r="L171" s="14"/>
      <c r="M171" s="14">
        <f t="shared" si="6"/>
        <v>47</v>
      </c>
      <c r="N171" s="13"/>
      <c r="O171" s="13"/>
      <c r="P171" s="13"/>
    </row>
    <row r="172" spans="1:16" s="3" customFormat="1" ht="15">
      <c r="A172" s="14"/>
      <c r="B172" s="39" t="s">
        <v>26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3"/>
      <c r="O172" s="13"/>
      <c r="P172" s="13"/>
    </row>
    <row r="173" spans="1:13" ht="90">
      <c r="A173" s="14" t="s">
        <v>12</v>
      </c>
      <c r="B173" s="27" t="s">
        <v>109</v>
      </c>
      <c r="C173" s="14" t="s">
        <v>117</v>
      </c>
      <c r="D173" s="14" t="s">
        <v>116</v>
      </c>
      <c r="E173" s="14"/>
      <c r="F173" s="14"/>
      <c r="G173" s="14"/>
      <c r="H173" s="14">
        <v>1633</v>
      </c>
      <c r="I173" s="14"/>
      <c r="J173" s="14">
        <v>1633</v>
      </c>
      <c r="K173" s="14">
        <v>1464</v>
      </c>
      <c r="L173" s="14"/>
      <c r="M173" s="14">
        <f t="shared" si="6"/>
        <v>1464</v>
      </c>
    </row>
    <row r="174" spans="1:13" ht="75">
      <c r="A174" s="14" t="s">
        <v>12</v>
      </c>
      <c r="B174" s="27" t="s">
        <v>110</v>
      </c>
      <c r="C174" s="14" t="s">
        <v>117</v>
      </c>
      <c r="D174" s="14" t="s">
        <v>116</v>
      </c>
      <c r="E174" s="14"/>
      <c r="F174" s="14"/>
      <c r="G174" s="14"/>
      <c r="H174" s="14">
        <v>1562</v>
      </c>
      <c r="I174" s="14"/>
      <c r="J174" s="14">
        <v>1562</v>
      </c>
      <c r="K174" s="14">
        <v>1452</v>
      </c>
      <c r="L174" s="14"/>
      <c r="M174" s="14">
        <f t="shared" si="6"/>
        <v>1452</v>
      </c>
    </row>
    <row r="175" spans="1:13" ht="45">
      <c r="A175" s="14" t="s">
        <v>12</v>
      </c>
      <c r="B175" s="27" t="s">
        <v>111</v>
      </c>
      <c r="C175" s="14" t="s">
        <v>117</v>
      </c>
      <c r="D175" s="14" t="s">
        <v>116</v>
      </c>
      <c r="E175" s="14"/>
      <c r="F175" s="14"/>
      <c r="G175" s="14"/>
      <c r="H175" s="14">
        <v>533</v>
      </c>
      <c r="I175" s="14"/>
      <c r="J175" s="14">
        <v>533</v>
      </c>
      <c r="K175" s="14">
        <v>523</v>
      </c>
      <c r="L175" s="14"/>
      <c r="M175" s="14">
        <f t="shared" si="6"/>
        <v>523</v>
      </c>
    </row>
    <row r="176" spans="1:13" ht="45">
      <c r="A176" s="14" t="s">
        <v>12</v>
      </c>
      <c r="B176" s="27" t="s">
        <v>112</v>
      </c>
      <c r="C176" s="14" t="s">
        <v>117</v>
      </c>
      <c r="D176" s="14" t="s">
        <v>116</v>
      </c>
      <c r="E176" s="14"/>
      <c r="F176" s="14"/>
      <c r="G176" s="14"/>
      <c r="H176" s="14">
        <v>1029</v>
      </c>
      <c r="I176" s="14"/>
      <c r="J176" s="14">
        <v>1029</v>
      </c>
      <c r="K176" s="14">
        <v>929</v>
      </c>
      <c r="L176" s="14"/>
      <c r="M176" s="14">
        <f t="shared" si="6"/>
        <v>929</v>
      </c>
    </row>
    <row r="177" spans="1:13" ht="15">
      <c r="A177" s="14" t="s">
        <v>12</v>
      </c>
      <c r="B177" s="38" t="s">
        <v>118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ht="91.5" customHeight="1">
      <c r="A178" s="14" t="s">
        <v>12</v>
      </c>
      <c r="B178" s="37" t="s">
        <v>119</v>
      </c>
      <c r="C178" s="14" t="s">
        <v>117</v>
      </c>
      <c r="D178" s="14" t="s">
        <v>123</v>
      </c>
      <c r="E178" s="14"/>
      <c r="F178" s="14"/>
      <c r="G178" s="14"/>
      <c r="H178" s="14">
        <v>10</v>
      </c>
      <c r="I178" s="14"/>
      <c r="J178" s="14">
        <v>10</v>
      </c>
      <c r="K178" s="14">
        <v>10</v>
      </c>
      <c r="L178" s="14"/>
      <c r="M178" s="14">
        <f t="shared" si="6"/>
        <v>10</v>
      </c>
    </row>
    <row r="179" spans="1:13" ht="81.75" customHeight="1">
      <c r="A179" s="14" t="s">
        <v>12</v>
      </c>
      <c r="B179" s="27" t="s">
        <v>120</v>
      </c>
      <c r="C179" s="14" t="s">
        <v>121</v>
      </c>
      <c r="D179" s="14" t="s">
        <v>124</v>
      </c>
      <c r="E179" s="14"/>
      <c r="F179" s="14"/>
      <c r="G179" s="14"/>
      <c r="H179" s="14">
        <v>4101</v>
      </c>
      <c r="I179" s="14"/>
      <c r="J179" s="14">
        <v>4101</v>
      </c>
      <c r="K179" s="10">
        <f>K82/K174</f>
        <v>5528.207300275482</v>
      </c>
      <c r="L179" s="14"/>
      <c r="M179" s="10">
        <f t="shared" si="6"/>
        <v>5528.207300275482</v>
      </c>
    </row>
    <row r="180" spans="1:16" s="3" customFormat="1" ht="27" customHeight="1">
      <c r="A180" s="14"/>
      <c r="B180" s="38" t="s">
        <v>27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3"/>
      <c r="O180" s="13"/>
      <c r="P180" s="13"/>
    </row>
    <row r="181" spans="1:13" ht="65.25" customHeight="1">
      <c r="A181" s="14" t="s">
        <v>12</v>
      </c>
      <c r="B181" s="37" t="s">
        <v>113</v>
      </c>
      <c r="C181" s="14" t="s">
        <v>122</v>
      </c>
      <c r="D181" s="14" t="s">
        <v>124</v>
      </c>
      <c r="E181" s="14"/>
      <c r="F181" s="14"/>
      <c r="G181" s="14"/>
      <c r="H181" s="14">
        <v>96</v>
      </c>
      <c r="I181" s="14"/>
      <c r="J181" s="14">
        <v>96</v>
      </c>
      <c r="K181" s="14">
        <v>99</v>
      </c>
      <c r="L181" s="14"/>
      <c r="M181" s="14">
        <v>99</v>
      </c>
    </row>
    <row r="184" spans="1:10" ht="15">
      <c r="A184" s="63" t="s">
        <v>165</v>
      </c>
      <c r="B184" s="63"/>
      <c r="C184" s="63"/>
      <c r="D184" s="63"/>
      <c r="E184" s="63"/>
      <c r="F184" s="63"/>
      <c r="G184" s="63"/>
      <c r="H184" s="63"/>
      <c r="I184" s="63"/>
      <c r="J184" s="63"/>
    </row>
    <row r="185" ht="15">
      <c r="A185" s="30" t="s">
        <v>6</v>
      </c>
    </row>
    <row r="188" spans="1:10" ht="15">
      <c r="A188" s="72" t="s">
        <v>21</v>
      </c>
      <c r="B188" s="72" t="s">
        <v>23</v>
      </c>
      <c r="C188" s="72" t="s">
        <v>24</v>
      </c>
      <c r="D188" s="72" t="s">
        <v>25</v>
      </c>
      <c r="E188" s="72" t="s">
        <v>136</v>
      </c>
      <c r="F188" s="72"/>
      <c r="G188" s="72"/>
      <c r="H188" s="72" t="s">
        <v>159</v>
      </c>
      <c r="I188" s="72"/>
      <c r="J188" s="72"/>
    </row>
    <row r="189" spans="1:10" ht="41.25" customHeight="1">
      <c r="A189" s="72"/>
      <c r="B189" s="72"/>
      <c r="C189" s="72"/>
      <c r="D189" s="72"/>
      <c r="E189" s="14" t="s">
        <v>9</v>
      </c>
      <c r="F189" s="14" t="s">
        <v>10</v>
      </c>
      <c r="G189" s="14" t="s">
        <v>64</v>
      </c>
      <c r="H189" s="14" t="s">
        <v>9</v>
      </c>
      <c r="I189" s="14" t="s">
        <v>10</v>
      </c>
      <c r="J189" s="14" t="s">
        <v>65</v>
      </c>
    </row>
    <row r="190" spans="1:10" ht="15">
      <c r="A190" s="14">
        <v>1</v>
      </c>
      <c r="B190" s="14">
        <v>2</v>
      </c>
      <c r="C190" s="14">
        <v>3</v>
      </c>
      <c r="D190" s="14">
        <v>4</v>
      </c>
      <c r="E190" s="14">
        <v>5</v>
      </c>
      <c r="F190" s="14">
        <v>6</v>
      </c>
      <c r="G190" s="14">
        <v>7</v>
      </c>
      <c r="H190" s="14">
        <v>8</v>
      </c>
      <c r="I190" s="14">
        <v>9</v>
      </c>
      <c r="J190" s="14">
        <v>10</v>
      </c>
    </row>
    <row r="191" spans="1:16" s="3" customFormat="1" ht="15">
      <c r="A191" s="14"/>
      <c r="B191" s="38" t="s">
        <v>104</v>
      </c>
      <c r="C191" s="14"/>
      <c r="D191" s="14"/>
      <c r="E191" s="14"/>
      <c r="F191" s="14"/>
      <c r="G191" s="14"/>
      <c r="H191" s="14"/>
      <c r="I191" s="14"/>
      <c r="J191" s="14"/>
      <c r="K191" s="13"/>
      <c r="L191" s="13"/>
      <c r="M191" s="13"/>
      <c r="N191" s="13"/>
      <c r="O191" s="13"/>
      <c r="P191" s="13"/>
    </row>
    <row r="192" spans="1:16" s="3" customFormat="1" ht="15">
      <c r="A192" s="14"/>
      <c r="B192" s="37" t="s">
        <v>102</v>
      </c>
      <c r="C192" s="14" t="s">
        <v>114</v>
      </c>
      <c r="D192" s="14" t="s">
        <v>103</v>
      </c>
      <c r="E192" s="14">
        <v>1</v>
      </c>
      <c r="F192" s="14"/>
      <c r="G192" s="14">
        <f>E192+F192</f>
        <v>1</v>
      </c>
      <c r="H192" s="14">
        <v>1</v>
      </c>
      <c r="I192" s="14"/>
      <c r="J192" s="14">
        <f>H192+I192</f>
        <v>1</v>
      </c>
      <c r="K192" s="13"/>
      <c r="L192" s="13"/>
      <c r="M192" s="13"/>
      <c r="N192" s="13"/>
      <c r="O192" s="13"/>
      <c r="P192" s="13"/>
    </row>
    <row r="193" spans="1:16" s="3" customFormat="1" ht="30">
      <c r="A193" s="14"/>
      <c r="B193" s="37" t="s">
        <v>105</v>
      </c>
      <c r="C193" s="14" t="s">
        <v>114</v>
      </c>
      <c r="D193" s="14" t="s">
        <v>115</v>
      </c>
      <c r="E193" s="14">
        <v>3</v>
      </c>
      <c r="F193" s="14"/>
      <c r="G193" s="14">
        <f aca="true" t="shared" si="7" ref="G193:G204">E193+F193</f>
        <v>3</v>
      </c>
      <c r="H193" s="14">
        <v>3</v>
      </c>
      <c r="I193" s="14"/>
      <c r="J193" s="14">
        <f aca="true" t="shared" si="8" ref="J193:J204">H193+I193</f>
        <v>3</v>
      </c>
      <c r="K193" s="13"/>
      <c r="L193" s="13"/>
      <c r="M193" s="13"/>
      <c r="N193" s="13"/>
      <c r="O193" s="13"/>
      <c r="P193" s="13"/>
    </row>
    <row r="194" spans="1:16" s="3" customFormat="1" ht="15">
      <c r="A194" s="14"/>
      <c r="B194" s="37" t="s">
        <v>106</v>
      </c>
      <c r="C194" s="14" t="s">
        <v>114</v>
      </c>
      <c r="D194" s="14"/>
      <c r="E194" s="14">
        <v>77</v>
      </c>
      <c r="F194" s="14"/>
      <c r="G194" s="14">
        <f t="shared" si="7"/>
        <v>77</v>
      </c>
      <c r="H194" s="14">
        <v>77</v>
      </c>
      <c r="I194" s="14"/>
      <c r="J194" s="14">
        <f t="shared" si="8"/>
        <v>77</v>
      </c>
      <c r="K194" s="13"/>
      <c r="L194" s="13"/>
      <c r="M194" s="13"/>
      <c r="N194" s="13"/>
      <c r="O194" s="13"/>
      <c r="P194" s="13"/>
    </row>
    <row r="195" spans="1:16" s="3" customFormat="1" ht="30">
      <c r="A195" s="14"/>
      <c r="B195" s="37" t="s">
        <v>107</v>
      </c>
      <c r="C195" s="14" t="s">
        <v>114</v>
      </c>
      <c r="D195" s="14" t="s">
        <v>115</v>
      </c>
      <c r="E195" s="14"/>
      <c r="F195" s="14"/>
      <c r="G195" s="14">
        <f t="shared" si="7"/>
        <v>0</v>
      </c>
      <c r="H195" s="14"/>
      <c r="I195" s="14"/>
      <c r="J195" s="14">
        <f t="shared" si="8"/>
        <v>0</v>
      </c>
      <c r="K195" s="13"/>
      <c r="L195" s="13"/>
      <c r="M195" s="13"/>
      <c r="N195" s="13"/>
      <c r="O195" s="13"/>
      <c r="P195" s="13"/>
    </row>
    <row r="196" spans="1:16" s="3" customFormat="1" ht="30">
      <c r="A196" s="14"/>
      <c r="B196" s="37" t="s">
        <v>108</v>
      </c>
      <c r="C196" s="14" t="s">
        <v>114</v>
      </c>
      <c r="D196" s="14" t="s">
        <v>115</v>
      </c>
      <c r="E196" s="14">
        <v>47</v>
      </c>
      <c r="F196" s="14"/>
      <c r="G196" s="14">
        <f t="shared" si="7"/>
        <v>47</v>
      </c>
      <c r="H196" s="14">
        <v>47</v>
      </c>
      <c r="I196" s="14"/>
      <c r="J196" s="14">
        <f t="shared" si="8"/>
        <v>47</v>
      </c>
      <c r="K196" s="13"/>
      <c r="L196" s="13"/>
      <c r="M196" s="13"/>
      <c r="N196" s="13"/>
      <c r="O196" s="13"/>
      <c r="P196" s="13"/>
    </row>
    <row r="197" spans="1:16" s="3" customFormat="1" ht="15">
      <c r="A197" s="14"/>
      <c r="B197" s="38" t="s">
        <v>26</v>
      </c>
      <c r="C197" s="14"/>
      <c r="D197" s="14"/>
      <c r="E197" s="14"/>
      <c r="F197" s="14"/>
      <c r="G197" s="14"/>
      <c r="H197" s="14"/>
      <c r="I197" s="14"/>
      <c r="J197" s="14"/>
      <c r="K197" s="13"/>
      <c r="L197" s="13"/>
      <c r="M197" s="13"/>
      <c r="N197" s="13"/>
      <c r="O197" s="13"/>
      <c r="P197" s="13"/>
    </row>
    <row r="198" spans="1:16" s="3" customFormat="1" ht="90">
      <c r="A198" s="14"/>
      <c r="B198" s="37" t="s">
        <v>109</v>
      </c>
      <c r="C198" s="14" t="s">
        <v>117</v>
      </c>
      <c r="D198" s="14" t="s">
        <v>116</v>
      </c>
      <c r="E198" s="14">
        <v>1465</v>
      </c>
      <c r="F198" s="14"/>
      <c r="G198" s="14">
        <f t="shared" si="7"/>
        <v>1465</v>
      </c>
      <c r="H198" s="14">
        <v>1465</v>
      </c>
      <c r="I198" s="14"/>
      <c r="J198" s="14">
        <f t="shared" si="8"/>
        <v>1465</v>
      </c>
      <c r="K198" s="13"/>
      <c r="L198" s="13"/>
      <c r="M198" s="13"/>
      <c r="N198" s="13"/>
      <c r="O198" s="13"/>
      <c r="P198" s="13"/>
    </row>
    <row r="199" spans="1:16" s="3" customFormat="1" ht="75">
      <c r="A199" s="14"/>
      <c r="B199" s="37" t="s">
        <v>110</v>
      </c>
      <c r="C199" s="14" t="s">
        <v>117</v>
      </c>
      <c r="D199" s="14" t="s">
        <v>116</v>
      </c>
      <c r="E199" s="14">
        <v>1500</v>
      </c>
      <c r="F199" s="14"/>
      <c r="G199" s="14">
        <f t="shared" si="7"/>
        <v>1500</v>
      </c>
      <c r="H199" s="14">
        <v>1500</v>
      </c>
      <c r="I199" s="14"/>
      <c r="J199" s="14">
        <f t="shared" si="8"/>
        <v>1500</v>
      </c>
      <c r="K199" s="13"/>
      <c r="L199" s="13"/>
      <c r="M199" s="13"/>
      <c r="N199" s="13"/>
      <c r="O199" s="13"/>
      <c r="P199" s="13"/>
    </row>
    <row r="200" spans="1:16" s="3" customFormat="1" ht="45">
      <c r="A200" s="14"/>
      <c r="B200" s="37" t="s">
        <v>111</v>
      </c>
      <c r="C200" s="14" t="s">
        <v>117</v>
      </c>
      <c r="D200" s="14" t="s">
        <v>116</v>
      </c>
      <c r="E200" s="14">
        <v>580</v>
      </c>
      <c r="F200" s="14"/>
      <c r="G200" s="14">
        <f t="shared" si="7"/>
        <v>580</v>
      </c>
      <c r="H200" s="14">
        <v>580</v>
      </c>
      <c r="I200" s="14"/>
      <c r="J200" s="14">
        <f t="shared" si="8"/>
        <v>580</v>
      </c>
      <c r="K200" s="13"/>
      <c r="L200" s="13"/>
      <c r="M200" s="13"/>
      <c r="N200" s="13"/>
      <c r="O200" s="13"/>
      <c r="P200" s="13"/>
    </row>
    <row r="201" spans="1:16" s="3" customFormat="1" ht="45">
      <c r="A201" s="14"/>
      <c r="B201" s="37" t="s">
        <v>112</v>
      </c>
      <c r="C201" s="14" t="s">
        <v>117</v>
      </c>
      <c r="D201" s="14" t="s">
        <v>116</v>
      </c>
      <c r="E201" s="14">
        <v>920</v>
      </c>
      <c r="F201" s="14"/>
      <c r="G201" s="14">
        <f t="shared" si="7"/>
        <v>920</v>
      </c>
      <c r="H201" s="14">
        <v>920</v>
      </c>
      <c r="I201" s="14"/>
      <c r="J201" s="14">
        <f t="shared" si="8"/>
        <v>920</v>
      </c>
      <c r="K201" s="13"/>
      <c r="L201" s="13"/>
      <c r="M201" s="13"/>
      <c r="N201" s="13"/>
      <c r="O201" s="13"/>
      <c r="P201" s="13"/>
    </row>
    <row r="202" spans="1:16" s="3" customFormat="1" ht="15">
      <c r="A202" s="14"/>
      <c r="B202" s="38" t="s">
        <v>118</v>
      </c>
      <c r="C202" s="14"/>
      <c r="D202" s="14"/>
      <c r="E202" s="14"/>
      <c r="F202" s="14"/>
      <c r="G202" s="14"/>
      <c r="H202" s="14"/>
      <c r="I202" s="14"/>
      <c r="J202" s="14"/>
      <c r="K202" s="13"/>
      <c r="L202" s="13"/>
      <c r="M202" s="13"/>
      <c r="N202" s="13"/>
      <c r="O202" s="13"/>
      <c r="P202" s="13"/>
    </row>
    <row r="203" spans="1:16" s="3" customFormat="1" ht="105">
      <c r="A203" s="14"/>
      <c r="B203" s="37" t="s">
        <v>119</v>
      </c>
      <c r="C203" s="14" t="s">
        <v>117</v>
      </c>
      <c r="D203" s="14" t="s">
        <v>123</v>
      </c>
      <c r="E203" s="14">
        <v>10</v>
      </c>
      <c r="F203" s="14"/>
      <c r="G203" s="14">
        <f t="shared" si="7"/>
        <v>10</v>
      </c>
      <c r="H203" s="14">
        <v>10</v>
      </c>
      <c r="I203" s="14"/>
      <c r="J203" s="14">
        <f t="shared" si="8"/>
        <v>10</v>
      </c>
      <c r="K203" s="13"/>
      <c r="L203" s="13"/>
      <c r="M203" s="13"/>
      <c r="N203" s="13"/>
      <c r="O203" s="13"/>
      <c r="P203" s="13"/>
    </row>
    <row r="204" spans="1:16" s="3" customFormat="1" ht="90">
      <c r="A204" s="14"/>
      <c r="B204" s="37" t="s">
        <v>120</v>
      </c>
      <c r="C204" s="14" t="s">
        <v>121</v>
      </c>
      <c r="D204" s="14" t="s">
        <v>124</v>
      </c>
      <c r="E204" s="10">
        <f>C121/E199</f>
        <v>5670.0580433333325</v>
      </c>
      <c r="F204" s="14"/>
      <c r="G204" s="10">
        <f t="shared" si="7"/>
        <v>5670.0580433333325</v>
      </c>
      <c r="H204" s="10">
        <f>G121/H199</f>
        <v>5996.495614743333</v>
      </c>
      <c r="I204" s="14"/>
      <c r="J204" s="10">
        <f t="shared" si="8"/>
        <v>5996.495614743333</v>
      </c>
      <c r="K204" s="13"/>
      <c r="L204" s="13"/>
      <c r="M204" s="13"/>
      <c r="N204" s="13"/>
      <c r="O204" s="13"/>
      <c r="P204" s="13"/>
    </row>
    <row r="205" spans="1:16" s="3" customFormat="1" ht="15">
      <c r="A205" s="14"/>
      <c r="B205" s="38" t="s">
        <v>27</v>
      </c>
      <c r="C205" s="14"/>
      <c r="D205" s="14"/>
      <c r="E205" s="14"/>
      <c r="F205" s="14"/>
      <c r="G205" s="14"/>
      <c r="H205" s="14"/>
      <c r="I205" s="14"/>
      <c r="J205" s="14"/>
      <c r="K205" s="13"/>
      <c r="L205" s="13"/>
      <c r="M205" s="13"/>
      <c r="N205" s="13"/>
      <c r="O205" s="13"/>
      <c r="P205" s="13"/>
    </row>
    <row r="206" spans="1:10" ht="60">
      <c r="A206" s="27" t="s">
        <v>12</v>
      </c>
      <c r="B206" s="37" t="s">
        <v>113</v>
      </c>
      <c r="C206" s="14" t="s">
        <v>122</v>
      </c>
      <c r="D206" s="14" t="s">
        <v>124</v>
      </c>
      <c r="E206" s="27">
        <v>99</v>
      </c>
      <c r="F206" s="27" t="s">
        <v>12</v>
      </c>
      <c r="G206" s="14">
        <v>99</v>
      </c>
      <c r="H206" s="27">
        <v>99</v>
      </c>
      <c r="I206" s="27" t="s">
        <v>12</v>
      </c>
      <c r="J206" s="14">
        <v>99</v>
      </c>
    </row>
    <row r="208" spans="1:11" ht="15">
      <c r="A208" s="63" t="s">
        <v>28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3"/>
    </row>
    <row r="209" ht="15">
      <c r="A209" s="30" t="s">
        <v>6</v>
      </c>
    </row>
    <row r="211" spans="1:11" ht="15">
      <c r="A211" s="72" t="s">
        <v>8</v>
      </c>
      <c r="B211" s="72" t="s">
        <v>139</v>
      </c>
      <c r="C211" s="72"/>
      <c r="D211" s="72" t="s">
        <v>140</v>
      </c>
      <c r="E211" s="72"/>
      <c r="F211" s="72" t="s">
        <v>141</v>
      </c>
      <c r="G211" s="72"/>
      <c r="H211" s="72" t="s">
        <v>136</v>
      </c>
      <c r="I211" s="72"/>
      <c r="J211" s="72" t="s">
        <v>159</v>
      </c>
      <c r="K211" s="72"/>
    </row>
    <row r="212" spans="1:11" ht="30">
      <c r="A212" s="72"/>
      <c r="B212" s="14" t="s">
        <v>9</v>
      </c>
      <c r="C212" s="14" t="s">
        <v>10</v>
      </c>
      <c r="D212" s="14" t="s">
        <v>9</v>
      </c>
      <c r="E212" s="14" t="s">
        <v>10</v>
      </c>
      <c r="F212" s="14" t="s">
        <v>9</v>
      </c>
      <c r="G212" s="14" t="s">
        <v>10</v>
      </c>
      <c r="H212" s="14" t="s">
        <v>9</v>
      </c>
      <c r="I212" s="14" t="s">
        <v>10</v>
      </c>
      <c r="J212" s="14" t="s">
        <v>9</v>
      </c>
      <c r="K212" s="14" t="s">
        <v>10</v>
      </c>
    </row>
    <row r="213" spans="1:11" ht="15">
      <c r="A213" s="14">
        <v>1</v>
      </c>
      <c r="B213" s="14">
        <v>2</v>
      </c>
      <c r="C213" s="14">
        <v>3</v>
      </c>
      <c r="D213" s="14">
        <v>4</v>
      </c>
      <c r="E213" s="14">
        <v>5</v>
      </c>
      <c r="F213" s="14">
        <v>6</v>
      </c>
      <c r="G213" s="14">
        <v>7</v>
      </c>
      <c r="H213" s="14">
        <v>8</v>
      </c>
      <c r="I213" s="14">
        <v>9</v>
      </c>
      <c r="J213" s="14">
        <v>10</v>
      </c>
      <c r="K213" s="14">
        <v>11</v>
      </c>
    </row>
    <row r="214" spans="1:16" s="3" customFormat="1" ht="30">
      <c r="A214" s="14" t="s">
        <v>125</v>
      </c>
      <c r="B214" s="10">
        <v>2034440</v>
      </c>
      <c r="C214" s="10"/>
      <c r="D214" s="23">
        <v>2606232</v>
      </c>
      <c r="E214" s="23">
        <f>H62</f>
        <v>46250</v>
      </c>
      <c r="F214" s="23">
        <v>3905951</v>
      </c>
      <c r="G214" s="23">
        <v>69753</v>
      </c>
      <c r="H214" s="23">
        <v>4136402</v>
      </c>
      <c r="I214" s="23">
        <v>69753</v>
      </c>
      <c r="J214" s="23">
        <v>4385839</v>
      </c>
      <c r="K214" s="23">
        <v>69753</v>
      </c>
      <c r="L214" s="13"/>
      <c r="M214" s="13"/>
      <c r="N214" s="13"/>
      <c r="O214" s="13"/>
      <c r="P214" s="13"/>
    </row>
    <row r="215" spans="1:11" ht="60">
      <c r="A215" s="14" t="s">
        <v>126</v>
      </c>
      <c r="B215" s="10">
        <v>1788841</v>
      </c>
      <c r="C215" s="10"/>
      <c r="D215" s="23">
        <v>1802824</v>
      </c>
      <c r="E215" s="23"/>
      <c r="F215" s="23">
        <v>1098889</v>
      </c>
      <c r="G215" s="23"/>
      <c r="H215" s="23">
        <v>1163723</v>
      </c>
      <c r="I215" s="23"/>
      <c r="J215" s="23">
        <f>H215*1.048</f>
        <v>1219581.7040000001</v>
      </c>
      <c r="K215" s="23"/>
    </row>
    <row r="216" spans="1:11" ht="15">
      <c r="A216" s="14" t="s">
        <v>127</v>
      </c>
      <c r="B216" s="10">
        <v>877273</v>
      </c>
      <c r="C216" s="10"/>
      <c r="D216" s="23">
        <v>828500</v>
      </c>
      <c r="E216" s="23"/>
      <c r="F216" s="23">
        <v>933133</v>
      </c>
      <c r="G216" s="23"/>
      <c r="H216" s="23">
        <v>988188</v>
      </c>
      <c r="I216" s="23"/>
      <c r="J216" s="23">
        <v>1045109</v>
      </c>
      <c r="K216" s="23"/>
    </row>
    <row r="217" spans="1:11" ht="30">
      <c r="A217" s="14" t="s">
        <v>128</v>
      </c>
      <c r="B217" s="10">
        <v>222032</v>
      </c>
      <c r="C217" s="10"/>
      <c r="D217" s="23">
        <v>253588</v>
      </c>
      <c r="E217" s="23"/>
      <c r="F217" s="23">
        <v>277925</v>
      </c>
      <c r="G217" s="23"/>
      <c r="H217" s="23">
        <v>294323</v>
      </c>
      <c r="I217" s="23"/>
      <c r="J217" s="23">
        <v>311276</v>
      </c>
      <c r="K217" s="23"/>
    </row>
    <row r="218" spans="1:16" s="3" customFormat="1" ht="15">
      <c r="A218" s="38" t="s">
        <v>129</v>
      </c>
      <c r="B218" s="10">
        <f>B214+B215+B216+B217</f>
        <v>4922586</v>
      </c>
      <c r="C218" s="10">
        <f aca="true" t="shared" si="9" ref="C218:K218">C214+C215+C216+C217</f>
        <v>0</v>
      </c>
      <c r="D218" s="23">
        <f t="shared" si="9"/>
        <v>5491144</v>
      </c>
      <c r="E218" s="23">
        <f t="shared" si="9"/>
        <v>46250</v>
      </c>
      <c r="F218" s="23">
        <f t="shared" si="9"/>
        <v>6215898</v>
      </c>
      <c r="G218" s="23">
        <f t="shared" si="9"/>
        <v>69753</v>
      </c>
      <c r="H218" s="23">
        <f t="shared" si="9"/>
        <v>6582636</v>
      </c>
      <c r="I218" s="23">
        <f t="shared" si="9"/>
        <v>69753</v>
      </c>
      <c r="J218" s="23">
        <f t="shared" si="9"/>
        <v>6961805.704</v>
      </c>
      <c r="K218" s="23">
        <f t="shared" si="9"/>
        <v>69753</v>
      </c>
      <c r="L218" s="13"/>
      <c r="M218" s="13"/>
      <c r="N218" s="13"/>
      <c r="O218" s="13"/>
      <c r="P218" s="13"/>
    </row>
    <row r="219" spans="1:11" ht="120">
      <c r="A219" s="40" t="s">
        <v>29</v>
      </c>
      <c r="B219" s="14" t="s">
        <v>14</v>
      </c>
      <c r="C219" s="14" t="s">
        <v>12</v>
      </c>
      <c r="D219" s="14" t="s">
        <v>14</v>
      </c>
      <c r="E219" s="14" t="s">
        <v>12</v>
      </c>
      <c r="F219" s="14" t="s">
        <v>12</v>
      </c>
      <c r="G219" s="14" t="s">
        <v>12</v>
      </c>
      <c r="H219" s="14" t="s">
        <v>12</v>
      </c>
      <c r="I219" s="14" t="s">
        <v>12</v>
      </c>
      <c r="J219" s="14" t="s">
        <v>14</v>
      </c>
      <c r="K219" s="14" t="s">
        <v>12</v>
      </c>
    </row>
    <row r="222" spans="1:16" ht="15">
      <c r="A222" s="63" t="s">
        <v>30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</row>
    <row r="224" spans="1:16" ht="15">
      <c r="A224" s="72" t="s">
        <v>63</v>
      </c>
      <c r="B224" s="72" t="s">
        <v>31</v>
      </c>
      <c r="C224" s="72" t="s">
        <v>139</v>
      </c>
      <c r="D224" s="72"/>
      <c r="E224" s="72"/>
      <c r="F224" s="72"/>
      <c r="G224" s="72" t="s">
        <v>162</v>
      </c>
      <c r="H224" s="72"/>
      <c r="I224" s="72"/>
      <c r="J224" s="72"/>
      <c r="K224" s="72" t="s">
        <v>99</v>
      </c>
      <c r="L224" s="72"/>
      <c r="M224" s="72" t="s">
        <v>138</v>
      </c>
      <c r="N224" s="72"/>
      <c r="O224" s="72" t="s">
        <v>161</v>
      </c>
      <c r="P224" s="72"/>
    </row>
    <row r="225" spans="1:16" ht="30.75" customHeight="1">
      <c r="A225" s="72"/>
      <c r="B225" s="72"/>
      <c r="C225" s="72" t="s">
        <v>9</v>
      </c>
      <c r="D225" s="72"/>
      <c r="E225" s="72" t="s">
        <v>10</v>
      </c>
      <c r="F225" s="72"/>
      <c r="G225" s="72" t="s">
        <v>9</v>
      </c>
      <c r="H225" s="72"/>
      <c r="I225" s="72" t="s">
        <v>10</v>
      </c>
      <c r="J225" s="72"/>
      <c r="K225" s="72" t="s">
        <v>9</v>
      </c>
      <c r="L225" s="72" t="s">
        <v>10</v>
      </c>
      <c r="M225" s="72" t="s">
        <v>9</v>
      </c>
      <c r="N225" s="72" t="s">
        <v>10</v>
      </c>
      <c r="O225" s="72" t="s">
        <v>9</v>
      </c>
      <c r="P225" s="72" t="s">
        <v>10</v>
      </c>
    </row>
    <row r="226" spans="1:16" ht="30">
      <c r="A226" s="72"/>
      <c r="B226" s="72"/>
      <c r="C226" s="14" t="s">
        <v>66</v>
      </c>
      <c r="D226" s="14" t="s">
        <v>67</v>
      </c>
      <c r="E226" s="14" t="s">
        <v>66</v>
      </c>
      <c r="F226" s="14" t="s">
        <v>67</v>
      </c>
      <c r="G226" s="14" t="s">
        <v>66</v>
      </c>
      <c r="H226" s="14" t="s">
        <v>67</v>
      </c>
      <c r="I226" s="14" t="s">
        <v>66</v>
      </c>
      <c r="J226" s="14" t="s">
        <v>67</v>
      </c>
      <c r="K226" s="72"/>
      <c r="L226" s="72"/>
      <c r="M226" s="72"/>
      <c r="N226" s="72"/>
      <c r="O226" s="72"/>
      <c r="P226" s="72"/>
    </row>
    <row r="227" spans="1:16" ht="15">
      <c r="A227" s="14">
        <v>1</v>
      </c>
      <c r="B227" s="14">
        <v>2</v>
      </c>
      <c r="C227" s="14">
        <v>3</v>
      </c>
      <c r="D227" s="14">
        <v>4</v>
      </c>
      <c r="E227" s="14">
        <v>5</v>
      </c>
      <c r="F227" s="14">
        <v>6</v>
      </c>
      <c r="G227" s="14">
        <v>7</v>
      </c>
      <c r="H227" s="14">
        <v>8</v>
      </c>
      <c r="I227" s="14">
        <v>9</v>
      </c>
      <c r="J227" s="14">
        <v>10</v>
      </c>
      <c r="K227" s="14">
        <v>11</v>
      </c>
      <c r="L227" s="14">
        <v>12</v>
      </c>
      <c r="M227" s="14">
        <v>13</v>
      </c>
      <c r="N227" s="14">
        <v>14</v>
      </c>
      <c r="O227" s="14">
        <v>15</v>
      </c>
      <c r="P227" s="14">
        <v>16</v>
      </c>
    </row>
    <row r="228" spans="1:16" s="3" customFormat="1" ht="15">
      <c r="A228" s="14"/>
      <c r="B228" s="37" t="s">
        <v>130</v>
      </c>
      <c r="C228" s="14">
        <v>5</v>
      </c>
      <c r="D228" s="14">
        <v>5</v>
      </c>
      <c r="E228" s="14"/>
      <c r="F228" s="14"/>
      <c r="G228" s="14">
        <v>5</v>
      </c>
      <c r="H228" s="14">
        <v>5</v>
      </c>
      <c r="I228" s="14"/>
      <c r="J228" s="14"/>
      <c r="K228" s="14">
        <v>6</v>
      </c>
      <c r="L228" s="14"/>
      <c r="M228" s="14">
        <v>6</v>
      </c>
      <c r="N228" s="14"/>
      <c r="O228" s="14">
        <v>6</v>
      </c>
      <c r="P228" s="14"/>
    </row>
    <row r="229" spans="1:16" s="3" customFormat="1" ht="15">
      <c r="A229" s="14"/>
      <c r="B229" s="37" t="s">
        <v>131</v>
      </c>
      <c r="C229" s="14">
        <v>1.5</v>
      </c>
      <c r="D229" s="14">
        <v>1.5</v>
      </c>
      <c r="E229" s="14"/>
      <c r="F229" s="14"/>
      <c r="G229" s="14">
        <v>1.5</v>
      </c>
      <c r="H229" s="14">
        <v>1.5</v>
      </c>
      <c r="I229" s="14"/>
      <c r="J229" s="14"/>
      <c r="K229" s="14">
        <v>1.5</v>
      </c>
      <c r="L229" s="14"/>
      <c r="M229" s="14">
        <v>1.5</v>
      </c>
      <c r="N229" s="14"/>
      <c r="O229" s="14">
        <v>1.5</v>
      </c>
      <c r="P229" s="14"/>
    </row>
    <row r="230" spans="1:16" s="3" customFormat="1" ht="15">
      <c r="A230" s="14"/>
      <c r="B230" s="37" t="s">
        <v>132</v>
      </c>
      <c r="C230" s="14">
        <v>12</v>
      </c>
      <c r="D230" s="14">
        <v>12</v>
      </c>
      <c r="E230" s="14"/>
      <c r="F230" s="14"/>
      <c r="G230" s="14">
        <v>12</v>
      </c>
      <c r="H230" s="14">
        <v>12</v>
      </c>
      <c r="I230" s="14"/>
      <c r="J230" s="14"/>
      <c r="K230" s="14">
        <v>12</v>
      </c>
      <c r="L230" s="14"/>
      <c r="M230" s="14">
        <v>12</v>
      </c>
      <c r="N230" s="14"/>
      <c r="O230" s="14">
        <v>12</v>
      </c>
      <c r="P230" s="14"/>
    </row>
    <row r="231" spans="1:16" ht="15">
      <c r="A231" s="14" t="s">
        <v>12</v>
      </c>
      <c r="B231" s="37" t="s">
        <v>133</v>
      </c>
      <c r="C231" s="14">
        <v>57.5</v>
      </c>
      <c r="D231" s="14">
        <v>57.5</v>
      </c>
      <c r="E231" s="27"/>
      <c r="F231" s="27"/>
      <c r="G231" s="14">
        <v>57.5</v>
      </c>
      <c r="H231" s="14">
        <v>57.5</v>
      </c>
      <c r="I231" s="14"/>
      <c r="J231" s="14"/>
      <c r="K231" s="14">
        <v>57.5</v>
      </c>
      <c r="L231" s="27"/>
      <c r="M231" s="14">
        <v>57.5</v>
      </c>
      <c r="N231" s="27"/>
      <c r="O231" s="14">
        <v>57.5</v>
      </c>
      <c r="P231" s="27"/>
    </row>
    <row r="232" spans="1:16" ht="15">
      <c r="A232" s="14" t="s">
        <v>12</v>
      </c>
      <c r="B232" s="14" t="s">
        <v>16</v>
      </c>
      <c r="C232" s="14">
        <v>76</v>
      </c>
      <c r="D232" s="14">
        <v>76</v>
      </c>
      <c r="E232" s="14">
        <f aca="true" t="shared" si="10" ref="E232:P232">E228+E229+E230+E231</f>
        <v>0</v>
      </c>
      <c r="F232" s="14">
        <f t="shared" si="10"/>
        <v>0</v>
      </c>
      <c r="G232" s="14">
        <f t="shared" si="10"/>
        <v>76</v>
      </c>
      <c r="H232" s="14">
        <f t="shared" si="10"/>
        <v>76</v>
      </c>
      <c r="I232" s="14">
        <f t="shared" si="10"/>
        <v>0</v>
      </c>
      <c r="J232" s="14">
        <f t="shared" si="10"/>
        <v>0</v>
      </c>
      <c r="K232" s="14">
        <f t="shared" si="10"/>
        <v>77</v>
      </c>
      <c r="L232" s="14">
        <f t="shared" si="10"/>
        <v>0</v>
      </c>
      <c r="M232" s="14">
        <f t="shared" si="10"/>
        <v>77</v>
      </c>
      <c r="N232" s="14">
        <f t="shared" si="10"/>
        <v>0</v>
      </c>
      <c r="O232" s="14">
        <f t="shared" si="10"/>
        <v>77</v>
      </c>
      <c r="P232" s="14">
        <f t="shared" si="10"/>
        <v>0</v>
      </c>
    </row>
    <row r="233" spans="1:16" ht="45">
      <c r="A233" s="14" t="s">
        <v>12</v>
      </c>
      <c r="B233" s="14" t="s">
        <v>32</v>
      </c>
      <c r="C233" s="14" t="s">
        <v>14</v>
      </c>
      <c r="D233" s="14" t="s">
        <v>14</v>
      </c>
      <c r="E233" s="14" t="s">
        <v>12</v>
      </c>
      <c r="F233" s="14" t="s">
        <v>12</v>
      </c>
      <c r="G233" s="14" t="s">
        <v>14</v>
      </c>
      <c r="H233" s="14" t="s">
        <v>14</v>
      </c>
      <c r="I233" s="14" t="s">
        <v>12</v>
      </c>
      <c r="J233" s="14" t="s">
        <v>12</v>
      </c>
      <c r="K233" s="14" t="s">
        <v>14</v>
      </c>
      <c r="L233" s="14" t="s">
        <v>12</v>
      </c>
      <c r="M233" s="14" t="s">
        <v>14</v>
      </c>
      <c r="N233" s="14" t="s">
        <v>12</v>
      </c>
      <c r="O233" s="14" t="s">
        <v>14</v>
      </c>
      <c r="P233" s="14" t="s">
        <v>12</v>
      </c>
    </row>
    <row r="236" spans="1:12" ht="15">
      <c r="A236" s="62" t="s">
        <v>193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ht="15">
      <c r="A237" s="62" t="s">
        <v>194</v>
      </c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ht="15">
      <c r="A238" s="65" t="s">
        <v>6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spans="1:12" ht="1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</row>
    <row r="241" spans="1:12" ht="21.75" customHeight="1">
      <c r="A241" s="72" t="s">
        <v>21</v>
      </c>
      <c r="B241" s="72" t="s">
        <v>33</v>
      </c>
      <c r="C241" s="72" t="s">
        <v>34</v>
      </c>
      <c r="D241" s="72" t="s">
        <v>139</v>
      </c>
      <c r="E241" s="72"/>
      <c r="F241" s="72"/>
      <c r="G241" s="72" t="s">
        <v>140</v>
      </c>
      <c r="H241" s="72"/>
      <c r="I241" s="72"/>
      <c r="J241" s="72" t="s">
        <v>141</v>
      </c>
      <c r="K241" s="72"/>
      <c r="L241" s="72"/>
    </row>
    <row r="242" spans="1:12" ht="30">
      <c r="A242" s="72"/>
      <c r="B242" s="72"/>
      <c r="C242" s="72"/>
      <c r="D242" s="14" t="s">
        <v>9</v>
      </c>
      <c r="E242" s="14" t="s">
        <v>10</v>
      </c>
      <c r="F242" s="14" t="s">
        <v>68</v>
      </c>
      <c r="G242" s="14" t="s">
        <v>9</v>
      </c>
      <c r="H242" s="14" t="s">
        <v>10</v>
      </c>
      <c r="I242" s="14" t="s">
        <v>56</v>
      </c>
      <c r="J242" s="14" t="s">
        <v>9</v>
      </c>
      <c r="K242" s="14" t="s">
        <v>10</v>
      </c>
      <c r="L242" s="14" t="s">
        <v>69</v>
      </c>
    </row>
    <row r="243" spans="1:12" ht="15">
      <c r="A243" s="14">
        <v>1</v>
      </c>
      <c r="B243" s="14">
        <v>2</v>
      </c>
      <c r="C243" s="14">
        <v>3</v>
      </c>
      <c r="D243" s="14">
        <v>4</v>
      </c>
      <c r="E243" s="14">
        <v>5</v>
      </c>
      <c r="F243" s="14">
        <v>6</v>
      </c>
      <c r="G243" s="14">
        <v>7</v>
      </c>
      <c r="H243" s="14">
        <v>8</v>
      </c>
      <c r="I243" s="14">
        <v>9</v>
      </c>
      <c r="J243" s="14">
        <v>10</v>
      </c>
      <c r="K243" s="14">
        <v>11</v>
      </c>
      <c r="L243" s="14">
        <v>12</v>
      </c>
    </row>
    <row r="244" spans="1:16" s="3" customFormat="1" ht="20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3"/>
      <c r="N244" s="13"/>
      <c r="O244" s="13"/>
      <c r="P244" s="13"/>
    </row>
    <row r="245" spans="1:12" ht="15">
      <c r="A245" s="14" t="s">
        <v>12</v>
      </c>
      <c r="B245" s="14" t="s">
        <v>16</v>
      </c>
      <c r="C245" s="27" t="s">
        <v>12</v>
      </c>
      <c r="D245" s="27" t="s">
        <v>12</v>
      </c>
      <c r="E245" s="27" t="s">
        <v>12</v>
      </c>
      <c r="F245" s="27" t="s">
        <v>12</v>
      </c>
      <c r="G245" s="27" t="s">
        <v>12</v>
      </c>
      <c r="H245" s="27" t="s">
        <v>12</v>
      </c>
      <c r="I245" s="27" t="s">
        <v>12</v>
      </c>
      <c r="J245" s="27" t="s">
        <v>12</v>
      </c>
      <c r="K245" s="27" t="s">
        <v>12</v>
      </c>
      <c r="L245" s="27" t="s">
        <v>12</v>
      </c>
    </row>
    <row r="247" spans="1:9" ht="15">
      <c r="A247" s="63" t="s">
        <v>195</v>
      </c>
      <c r="B247" s="63"/>
      <c r="C247" s="63"/>
      <c r="D247" s="63"/>
      <c r="E247" s="63"/>
      <c r="F247" s="63"/>
      <c r="G247" s="63"/>
      <c r="H247" s="63"/>
      <c r="I247" s="63"/>
    </row>
    <row r="248" ht="15">
      <c r="A248" s="30" t="s">
        <v>6</v>
      </c>
    </row>
    <row r="250" spans="1:9" ht="21.75" customHeight="1">
      <c r="A250" s="72" t="s">
        <v>63</v>
      </c>
      <c r="B250" s="72" t="s">
        <v>33</v>
      </c>
      <c r="C250" s="72" t="s">
        <v>34</v>
      </c>
      <c r="D250" s="72" t="s">
        <v>136</v>
      </c>
      <c r="E250" s="72"/>
      <c r="F250" s="72"/>
      <c r="G250" s="72" t="s">
        <v>159</v>
      </c>
      <c r="H250" s="72"/>
      <c r="I250" s="72"/>
    </row>
    <row r="251" spans="1:9" ht="33" customHeight="1">
      <c r="A251" s="72"/>
      <c r="B251" s="72"/>
      <c r="C251" s="72"/>
      <c r="D251" s="14" t="s">
        <v>9</v>
      </c>
      <c r="E251" s="14" t="s">
        <v>10</v>
      </c>
      <c r="F251" s="14" t="s">
        <v>68</v>
      </c>
      <c r="G251" s="14" t="s">
        <v>9</v>
      </c>
      <c r="H251" s="14" t="s">
        <v>10</v>
      </c>
      <c r="I251" s="14" t="s">
        <v>56</v>
      </c>
    </row>
    <row r="252" spans="1:9" ht="15">
      <c r="A252" s="14">
        <v>1</v>
      </c>
      <c r="B252" s="14">
        <v>2</v>
      </c>
      <c r="C252" s="14">
        <v>3</v>
      </c>
      <c r="D252" s="14">
        <v>4</v>
      </c>
      <c r="E252" s="14">
        <v>5</v>
      </c>
      <c r="F252" s="14">
        <v>6</v>
      </c>
      <c r="G252" s="14">
        <v>7</v>
      </c>
      <c r="H252" s="14">
        <v>8</v>
      </c>
      <c r="I252" s="14">
        <v>9</v>
      </c>
    </row>
    <row r="253" spans="1:16" s="3" customFormat="1" ht="18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3"/>
      <c r="K253" s="13"/>
      <c r="L253" s="13"/>
      <c r="M253" s="13"/>
      <c r="N253" s="13"/>
      <c r="O253" s="13"/>
      <c r="P253" s="13"/>
    </row>
    <row r="254" spans="1:9" ht="15">
      <c r="A254" s="14" t="s">
        <v>12</v>
      </c>
      <c r="B254" s="14" t="s">
        <v>16</v>
      </c>
      <c r="C254" s="27" t="s">
        <v>12</v>
      </c>
      <c r="D254" s="27" t="s">
        <v>12</v>
      </c>
      <c r="E254" s="27" t="s">
        <v>12</v>
      </c>
      <c r="F254" s="27" t="s">
        <v>12</v>
      </c>
      <c r="G254" s="27" t="s">
        <v>12</v>
      </c>
      <c r="H254" s="27" t="s">
        <v>12</v>
      </c>
      <c r="I254" s="27" t="s">
        <v>12</v>
      </c>
    </row>
    <row r="257" spans="1:13" ht="15">
      <c r="A257" s="63" t="s">
        <v>152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</row>
    <row r="258" ht="15">
      <c r="A258" s="30" t="s">
        <v>6</v>
      </c>
    </row>
    <row r="261" spans="1:13" ht="120" customHeight="1">
      <c r="A261" s="66" t="s">
        <v>71</v>
      </c>
      <c r="B261" s="66" t="s">
        <v>70</v>
      </c>
      <c r="C261" s="72" t="s">
        <v>35</v>
      </c>
      <c r="D261" s="72" t="s">
        <v>139</v>
      </c>
      <c r="E261" s="72"/>
      <c r="F261" s="72" t="s">
        <v>140</v>
      </c>
      <c r="G261" s="72"/>
      <c r="H261" s="72" t="s">
        <v>141</v>
      </c>
      <c r="I261" s="72"/>
      <c r="J261" s="72" t="s">
        <v>136</v>
      </c>
      <c r="K261" s="72"/>
      <c r="L261" s="72" t="s">
        <v>159</v>
      </c>
      <c r="M261" s="72"/>
    </row>
    <row r="262" spans="1:13" ht="124.5" customHeight="1">
      <c r="A262" s="67"/>
      <c r="B262" s="67"/>
      <c r="C262" s="72"/>
      <c r="D262" s="14" t="s">
        <v>37</v>
      </c>
      <c r="E262" s="14" t="s">
        <v>36</v>
      </c>
      <c r="F262" s="14" t="s">
        <v>37</v>
      </c>
      <c r="G262" s="14" t="s">
        <v>36</v>
      </c>
      <c r="H262" s="14" t="s">
        <v>37</v>
      </c>
      <c r="I262" s="14" t="s">
        <v>36</v>
      </c>
      <c r="J262" s="14" t="s">
        <v>37</v>
      </c>
      <c r="K262" s="14" t="s">
        <v>36</v>
      </c>
      <c r="L262" s="14" t="s">
        <v>37</v>
      </c>
      <c r="M262" s="14" t="s">
        <v>36</v>
      </c>
    </row>
    <row r="263" spans="1:13" ht="15">
      <c r="A263" s="14">
        <v>1</v>
      </c>
      <c r="B263" s="14">
        <v>2</v>
      </c>
      <c r="C263" s="14">
        <v>3</v>
      </c>
      <c r="D263" s="14">
        <v>4</v>
      </c>
      <c r="E263" s="14">
        <v>5</v>
      </c>
      <c r="F263" s="14">
        <v>6</v>
      </c>
      <c r="G263" s="14">
        <v>7</v>
      </c>
      <c r="H263" s="14">
        <v>8</v>
      </c>
      <c r="I263" s="14">
        <v>9</v>
      </c>
      <c r="J263" s="14">
        <v>10</v>
      </c>
      <c r="K263" s="14">
        <v>11</v>
      </c>
      <c r="L263" s="14">
        <v>12</v>
      </c>
      <c r="M263" s="14">
        <v>13</v>
      </c>
    </row>
    <row r="264" spans="1:13" ht="15">
      <c r="A264" s="14" t="s">
        <v>12</v>
      </c>
      <c r="B264" s="14" t="s">
        <v>12</v>
      </c>
      <c r="C264" s="14" t="s">
        <v>12</v>
      </c>
      <c r="D264" s="14" t="s">
        <v>12</v>
      </c>
      <c r="E264" s="14" t="s">
        <v>12</v>
      </c>
      <c r="F264" s="14" t="s">
        <v>12</v>
      </c>
      <c r="G264" s="14" t="s">
        <v>12</v>
      </c>
      <c r="H264" s="14" t="s">
        <v>12</v>
      </c>
      <c r="I264" s="14" t="s">
        <v>12</v>
      </c>
      <c r="J264" s="14" t="s">
        <v>12</v>
      </c>
      <c r="K264" s="14" t="s">
        <v>12</v>
      </c>
      <c r="L264" s="14" t="s">
        <v>12</v>
      </c>
      <c r="M264" s="14" t="s">
        <v>12</v>
      </c>
    </row>
    <row r="265" spans="1:13" ht="15">
      <c r="A265" s="14" t="s">
        <v>12</v>
      </c>
      <c r="B265" s="14" t="s">
        <v>12</v>
      </c>
      <c r="C265" s="14" t="s">
        <v>12</v>
      </c>
      <c r="D265" s="14" t="s">
        <v>12</v>
      </c>
      <c r="E265" s="14" t="s">
        <v>12</v>
      </c>
      <c r="F265" s="14" t="s">
        <v>12</v>
      </c>
      <c r="G265" s="14" t="s">
        <v>12</v>
      </c>
      <c r="H265" s="14" t="s">
        <v>12</v>
      </c>
      <c r="I265" s="14" t="s">
        <v>12</v>
      </c>
      <c r="J265" s="14" t="s">
        <v>12</v>
      </c>
      <c r="K265" s="14" t="s">
        <v>12</v>
      </c>
      <c r="L265" s="14" t="s">
        <v>12</v>
      </c>
      <c r="M265" s="14" t="s">
        <v>12</v>
      </c>
    </row>
    <row r="268" spans="1:10" ht="48" customHeight="1">
      <c r="A268" s="62" t="s">
        <v>153</v>
      </c>
      <c r="B268" s="62"/>
      <c r="C268" s="62"/>
      <c r="D268" s="62"/>
      <c r="E268" s="62"/>
      <c r="F268" s="62"/>
      <c r="G268" s="62"/>
      <c r="H268" s="62"/>
      <c r="I268" s="62"/>
      <c r="J268" s="62"/>
    </row>
    <row r="269" spans="1:10" ht="15">
      <c r="A269" s="62" t="s">
        <v>154</v>
      </c>
      <c r="B269" s="62"/>
      <c r="C269" s="62"/>
      <c r="D269" s="62"/>
      <c r="E269" s="62"/>
      <c r="F269" s="62"/>
      <c r="G269" s="62"/>
      <c r="H269" s="62"/>
      <c r="I269" s="62"/>
      <c r="J269" s="62"/>
    </row>
    <row r="270" spans="1:10" ht="15">
      <c r="A270" s="62" t="s">
        <v>155</v>
      </c>
      <c r="B270" s="62"/>
      <c r="C270" s="62"/>
      <c r="D270" s="62"/>
      <c r="E270" s="62"/>
      <c r="F270" s="62"/>
      <c r="G270" s="62"/>
      <c r="H270" s="62"/>
      <c r="I270" s="62"/>
      <c r="J270" s="62"/>
    </row>
    <row r="271" ht="15">
      <c r="A271" s="30" t="s">
        <v>6</v>
      </c>
    </row>
    <row r="274" spans="1:10" ht="72.75" customHeight="1">
      <c r="A274" s="72" t="s">
        <v>38</v>
      </c>
      <c r="B274" s="72" t="s">
        <v>8</v>
      </c>
      <c r="C274" s="72" t="s">
        <v>39</v>
      </c>
      <c r="D274" s="72" t="s">
        <v>72</v>
      </c>
      <c r="E274" s="72" t="s">
        <v>40</v>
      </c>
      <c r="F274" s="72" t="s">
        <v>41</v>
      </c>
      <c r="G274" s="72" t="s">
        <v>73</v>
      </c>
      <c r="H274" s="72" t="s">
        <v>42</v>
      </c>
      <c r="I274" s="72"/>
      <c r="J274" s="72" t="s">
        <v>74</v>
      </c>
    </row>
    <row r="275" spans="1:10" ht="54" customHeight="1">
      <c r="A275" s="72"/>
      <c r="B275" s="72"/>
      <c r="C275" s="72"/>
      <c r="D275" s="72"/>
      <c r="E275" s="72"/>
      <c r="F275" s="72"/>
      <c r="G275" s="72"/>
      <c r="H275" s="14" t="s">
        <v>43</v>
      </c>
      <c r="I275" s="14" t="s">
        <v>44</v>
      </c>
      <c r="J275" s="72"/>
    </row>
    <row r="276" spans="1:10" ht="15">
      <c r="A276" s="14">
        <v>1</v>
      </c>
      <c r="B276" s="14">
        <v>2</v>
      </c>
      <c r="C276" s="14">
        <v>3</v>
      </c>
      <c r="D276" s="14">
        <v>4</v>
      </c>
      <c r="E276" s="14">
        <v>5</v>
      </c>
      <c r="F276" s="14">
        <v>6</v>
      </c>
      <c r="G276" s="14">
        <v>7</v>
      </c>
      <c r="H276" s="14">
        <v>8</v>
      </c>
      <c r="I276" s="14">
        <v>9</v>
      </c>
      <c r="J276" s="14">
        <v>10</v>
      </c>
    </row>
    <row r="277" spans="1:16" s="6" customFormat="1" ht="15" hidden="1">
      <c r="A277" s="27">
        <v>2110</v>
      </c>
      <c r="B277" s="27" t="s">
        <v>80</v>
      </c>
      <c r="C277" s="10">
        <f>C278+C279</f>
        <v>6026620</v>
      </c>
      <c r="D277" s="10">
        <f>D278+D279</f>
        <v>6017043.83</v>
      </c>
      <c r="E277" s="10"/>
      <c r="F277" s="10"/>
      <c r="G277" s="14"/>
      <c r="H277" s="14"/>
      <c r="I277" s="14"/>
      <c r="J277" s="10">
        <f>D277</f>
        <v>6017043.83</v>
      </c>
      <c r="K277" s="13"/>
      <c r="L277" s="13"/>
      <c r="M277" s="13"/>
      <c r="N277" s="13"/>
      <c r="O277" s="13"/>
      <c r="P277" s="13"/>
    </row>
    <row r="278" spans="1:16" s="6" customFormat="1" ht="15" hidden="1">
      <c r="A278" s="27">
        <v>2111</v>
      </c>
      <c r="B278" s="27" t="s">
        <v>81</v>
      </c>
      <c r="C278" s="10">
        <v>4931820</v>
      </c>
      <c r="D278" s="10">
        <v>4922586.39</v>
      </c>
      <c r="E278" s="10"/>
      <c r="F278" s="10"/>
      <c r="G278" s="14"/>
      <c r="H278" s="14"/>
      <c r="I278" s="14"/>
      <c r="J278" s="10">
        <f aca="true" t="shared" si="11" ref="J278:J296">D278</f>
        <v>4922586.39</v>
      </c>
      <c r="K278" s="13"/>
      <c r="L278" s="13"/>
      <c r="M278" s="13"/>
      <c r="N278" s="13"/>
      <c r="O278" s="13"/>
      <c r="P278" s="13"/>
    </row>
    <row r="279" spans="1:16" s="6" customFormat="1" ht="15" hidden="1">
      <c r="A279" s="27">
        <v>2120</v>
      </c>
      <c r="B279" s="27" t="s">
        <v>82</v>
      </c>
      <c r="C279" s="10">
        <v>1094800</v>
      </c>
      <c r="D279" s="10">
        <v>1094457.44</v>
      </c>
      <c r="E279" s="10"/>
      <c r="F279" s="10"/>
      <c r="G279" s="14"/>
      <c r="H279" s="14"/>
      <c r="I279" s="14"/>
      <c r="J279" s="10">
        <f t="shared" si="11"/>
        <v>1094457.44</v>
      </c>
      <c r="K279" s="13"/>
      <c r="L279" s="13"/>
      <c r="M279" s="13"/>
      <c r="N279" s="13"/>
      <c r="O279" s="13"/>
      <c r="P279" s="13"/>
    </row>
    <row r="280" spans="1:16" s="6" customFormat="1" ht="15" hidden="1">
      <c r="A280" s="27">
        <v>2220</v>
      </c>
      <c r="B280" s="27" t="s">
        <v>83</v>
      </c>
      <c r="C280" s="10">
        <f>C281+C282+C283+C284+C285+C286+C292</f>
        <v>378740</v>
      </c>
      <c r="D280" s="10">
        <f>D281+D282+D283+D284+D285+D286+D292</f>
        <v>371395.47000000003</v>
      </c>
      <c r="E280" s="10"/>
      <c r="F280" s="10"/>
      <c r="G280" s="14"/>
      <c r="H280" s="14"/>
      <c r="I280" s="14"/>
      <c r="J280" s="10">
        <f t="shared" si="11"/>
        <v>371395.47000000003</v>
      </c>
      <c r="K280" s="13"/>
      <c r="L280" s="13"/>
      <c r="M280" s="13"/>
      <c r="N280" s="13"/>
      <c r="O280" s="13"/>
      <c r="P280" s="13"/>
    </row>
    <row r="281" spans="1:16" s="6" customFormat="1" ht="30" hidden="1">
      <c r="A281" s="27">
        <v>2210</v>
      </c>
      <c r="B281" s="27" t="s">
        <v>84</v>
      </c>
      <c r="C281" s="10">
        <v>112510</v>
      </c>
      <c r="D281" s="10">
        <v>112504.32</v>
      </c>
      <c r="E281" s="10"/>
      <c r="F281" s="10"/>
      <c r="G281" s="14"/>
      <c r="H281" s="14"/>
      <c r="I281" s="14"/>
      <c r="J281" s="10">
        <f t="shared" si="11"/>
        <v>112504.32</v>
      </c>
      <c r="K281" s="13"/>
      <c r="L281" s="13"/>
      <c r="M281" s="13"/>
      <c r="N281" s="13"/>
      <c r="O281" s="13"/>
      <c r="P281" s="13"/>
    </row>
    <row r="282" spans="1:16" s="6" customFormat="1" ht="30" hidden="1">
      <c r="A282" s="27">
        <v>2220</v>
      </c>
      <c r="B282" s="27" t="s">
        <v>85</v>
      </c>
      <c r="C282" s="10"/>
      <c r="D282" s="10"/>
      <c r="E282" s="10"/>
      <c r="F282" s="10"/>
      <c r="G282" s="14"/>
      <c r="H282" s="14"/>
      <c r="I282" s="14"/>
      <c r="J282" s="10">
        <f t="shared" si="11"/>
        <v>0</v>
      </c>
      <c r="K282" s="13"/>
      <c r="L282" s="13"/>
      <c r="M282" s="13"/>
      <c r="N282" s="13"/>
      <c r="O282" s="13"/>
      <c r="P282" s="13"/>
    </row>
    <row r="283" spans="1:16" s="6" customFormat="1" ht="15" hidden="1">
      <c r="A283" s="27">
        <v>2230</v>
      </c>
      <c r="B283" s="27" t="s">
        <v>86</v>
      </c>
      <c r="C283" s="10"/>
      <c r="D283" s="10"/>
      <c r="E283" s="10"/>
      <c r="F283" s="10"/>
      <c r="G283" s="14"/>
      <c r="H283" s="14"/>
      <c r="I283" s="14"/>
      <c r="J283" s="10">
        <f t="shared" si="11"/>
        <v>0</v>
      </c>
      <c r="K283" s="13"/>
      <c r="L283" s="13"/>
      <c r="M283" s="13"/>
      <c r="N283" s="13"/>
      <c r="O283" s="13"/>
      <c r="P283" s="13"/>
    </row>
    <row r="284" spans="1:16" s="6" customFormat="1" ht="15" hidden="1">
      <c r="A284" s="27">
        <v>2240</v>
      </c>
      <c r="B284" s="27" t="s">
        <v>87</v>
      </c>
      <c r="C284" s="10">
        <v>49000</v>
      </c>
      <c r="D284" s="10">
        <v>48299.89</v>
      </c>
      <c r="E284" s="10"/>
      <c r="F284" s="10"/>
      <c r="G284" s="14"/>
      <c r="H284" s="14"/>
      <c r="I284" s="14"/>
      <c r="J284" s="10">
        <f t="shared" si="11"/>
        <v>48299.89</v>
      </c>
      <c r="K284" s="13"/>
      <c r="L284" s="13"/>
      <c r="M284" s="13"/>
      <c r="N284" s="13"/>
      <c r="O284" s="13"/>
      <c r="P284" s="13"/>
    </row>
    <row r="285" spans="1:16" s="6" customFormat="1" ht="15" hidden="1">
      <c r="A285" s="27">
        <v>2250</v>
      </c>
      <c r="B285" s="27" t="s">
        <v>88</v>
      </c>
      <c r="C285" s="10"/>
      <c r="D285" s="10"/>
      <c r="E285" s="10"/>
      <c r="F285" s="10"/>
      <c r="G285" s="14"/>
      <c r="H285" s="14"/>
      <c r="I285" s="14"/>
      <c r="J285" s="10">
        <f t="shared" si="11"/>
        <v>0</v>
      </c>
      <c r="K285" s="13"/>
      <c r="L285" s="13"/>
      <c r="M285" s="13"/>
      <c r="N285" s="13"/>
      <c r="O285" s="13"/>
      <c r="P285" s="13"/>
    </row>
    <row r="286" spans="1:16" s="6" customFormat="1" ht="30" hidden="1">
      <c r="A286" s="27">
        <v>2270</v>
      </c>
      <c r="B286" s="27" t="s">
        <v>89</v>
      </c>
      <c r="C286" s="10">
        <f>C287+C288+C289+C290</f>
        <v>215080</v>
      </c>
      <c r="D286" s="10">
        <f>D287+D288+D289+D290</f>
        <v>208448.08</v>
      </c>
      <c r="E286" s="10"/>
      <c r="F286" s="10"/>
      <c r="G286" s="14"/>
      <c r="H286" s="14"/>
      <c r="I286" s="14"/>
      <c r="J286" s="10">
        <f t="shared" si="11"/>
        <v>208448.08</v>
      </c>
      <c r="K286" s="13"/>
      <c r="L286" s="13"/>
      <c r="M286" s="13"/>
      <c r="N286" s="13"/>
      <c r="O286" s="13"/>
      <c r="P286" s="13"/>
    </row>
    <row r="287" spans="1:16" s="6" customFormat="1" ht="15" hidden="1">
      <c r="A287" s="27">
        <v>2271</v>
      </c>
      <c r="B287" s="27" t="s">
        <v>90</v>
      </c>
      <c r="C287" s="10"/>
      <c r="D287" s="10"/>
      <c r="E287" s="10"/>
      <c r="F287" s="10"/>
      <c r="G287" s="14"/>
      <c r="H287" s="14"/>
      <c r="I287" s="14"/>
      <c r="J287" s="10">
        <f t="shared" si="11"/>
        <v>0</v>
      </c>
      <c r="K287" s="13"/>
      <c r="L287" s="13"/>
      <c r="M287" s="13"/>
      <c r="N287" s="13"/>
      <c r="O287" s="13"/>
      <c r="P287" s="13"/>
    </row>
    <row r="288" spans="1:16" s="6" customFormat="1" ht="15" hidden="1">
      <c r="A288" s="27">
        <v>2272</v>
      </c>
      <c r="B288" s="27" t="s">
        <v>91</v>
      </c>
      <c r="C288" s="10">
        <v>4730</v>
      </c>
      <c r="D288" s="10">
        <v>4700.35</v>
      </c>
      <c r="E288" s="10"/>
      <c r="F288" s="10"/>
      <c r="G288" s="14"/>
      <c r="H288" s="14"/>
      <c r="I288" s="14"/>
      <c r="J288" s="10">
        <f t="shared" si="11"/>
        <v>4700.35</v>
      </c>
      <c r="K288" s="13"/>
      <c r="L288" s="13"/>
      <c r="M288" s="13"/>
      <c r="N288" s="13"/>
      <c r="O288" s="13"/>
      <c r="P288" s="13"/>
    </row>
    <row r="289" spans="1:16" s="6" customFormat="1" ht="15" hidden="1">
      <c r="A289" s="27">
        <v>2273</v>
      </c>
      <c r="B289" s="27" t="s">
        <v>92</v>
      </c>
      <c r="C289" s="10">
        <v>21640</v>
      </c>
      <c r="D289" s="10">
        <v>20543.86</v>
      </c>
      <c r="E289" s="10"/>
      <c r="F289" s="10"/>
      <c r="G289" s="14"/>
      <c r="H289" s="14"/>
      <c r="I289" s="14"/>
      <c r="J289" s="10">
        <f t="shared" si="11"/>
        <v>20543.86</v>
      </c>
      <c r="K289" s="13"/>
      <c r="L289" s="13"/>
      <c r="M289" s="13"/>
      <c r="N289" s="13"/>
      <c r="O289" s="13"/>
      <c r="P289" s="13"/>
    </row>
    <row r="290" spans="1:16" s="6" customFormat="1" ht="15" hidden="1">
      <c r="A290" s="27">
        <v>2274</v>
      </c>
      <c r="B290" s="27" t="s">
        <v>93</v>
      </c>
      <c r="C290" s="10">
        <v>188710</v>
      </c>
      <c r="D290" s="10">
        <v>183203.87</v>
      </c>
      <c r="E290" s="10"/>
      <c r="F290" s="10"/>
      <c r="G290" s="14"/>
      <c r="H290" s="14"/>
      <c r="I290" s="14"/>
      <c r="J290" s="10">
        <f t="shared" si="11"/>
        <v>183203.87</v>
      </c>
      <c r="K290" s="13"/>
      <c r="L290" s="13"/>
      <c r="M290" s="13"/>
      <c r="N290" s="13"/>
      <c r="O290" s="13"/>
      <c r="P290" s="13"/>
    </row>
    <row r="291" spans="1:16" s="6" customFormat="1" ht="30" hidden="1">
      <c r="A291" s="27">
        <v>2275</v>
      </c>
      <c r="B291" s="27" t="s">
        <v>145</v>
      </c>
      <c r="C291" s="10"/>
      <c r="D291" s="10"/>
      <c r="E291" s="10"/>
      <c r="F291" s="10"/>
      <c r="G291" s="14"/>
      <c r="H291" s="14"/>
      <c r="I291" s="14"/>
      <c r="J291" s="10">
        <f t="shared" si="11"/>
        <v>0</v>
      </c>
      <c r="K291" s="13"/>
      <c r="L291" s="13"/>
      <c r="M291" s="13"/>
      <c r="N291" s="13"/>
      <c r="O291" s="13"/>
      <c r="P291" s="13"/>
    </row>
    <row r="292" spans="1:16" s="6" customFormat="1" ht="45" hidden="1">
      <c r="A292" s="27">
        <v>2280</v>
      </c>
      <c r="B292" s="27" t="s">
        <v>94</v>
      </c>
      <c r="C292" s="10">
        <v>2150</v>
      </c>
      <c r="D292" s="10">
        <v>2143.18</v>
      </c>
      <c r="E292" s="10"/>
      <c r="F292" s="10"/>
      <c r="G292" s="14"/>
      <c r="H292" s="14"/>
      <c r="I292" s="14"/>
      <c r="J292" s="10">
        <f t="shared" si="11"/>
        <v>2143.18</v>
      </c>
      <c r="K292" s="13"/>
      <c r="L292" s="13"/>
      <c r="M292" s="13"/>
      <c r="N292" s="13"/>
      <c r="O292" s="13"/>
      <c r="P292" s="13"/>
    </row>
    <row r="293" spans="1:16" s="6" customFormat="1" ht="15">
      <c r="A293" s="27">
        <v>2800</v>
      </c>
      <c r="B293" s="27" t="s">
        <v>95</v>
      </c>
      <c r="C293" s="10">
        <v>1040</v>
      </c>
      <c r="D293" s="10">
        <v>1034</v>
      </c>
      <c r="E293" s="10">
        <v>123</v>
      </c>
      <c r="F293" s="10">
        <v>123</v>
      </c>
      <c r="G293" s="14"/>
      <c r="H293" s="14"/>
      <c r="I293" s="14"/>
      <c r="J293" s="10">
        <v>1034</v>
      </c>
      <c r="K293" s="13"/>
      <c r="L293" s="13"/>
      <c r="M293" s="13"/>
      <c r="N293" s="13"/>
      <c r="O293" s="13"/>
      <c r="P293" s="13"/>
    </row>
    <row r="294" spans="1:16" s="6" customFormat="1" ht="30" hidden="1">
      <c r="A294" s="27">
        <v>3110</v>
      </c>
      <c r="B294" s="27" t="s">
        <v>96</v>
      </c>
      <c r="C294" s="10"/>
      <c r="D294" s="10"/>
      <c r="E294" s="10"/>
      <c r="F294" s="10"/>
      <c r="G294" s="14"/>
      <c r="H294" s="14"/>
      <c r="I294" s="14"/>
      <c r="J294" s="10">
        <f t="shared" si="11"/>
        <v>0</v>
      </c>
      <c r="K294" s="13"/>
      <c r="L294" s="13"/>
      <c r="M294" s="13"/>
      <c r="N294" s="13"/>
      <c r="O294" s="13"/>
      <c r="P294" s="13"/>
    </row>
    <row r="295" spans="1:16" s="6" customFormat="1" ht="15" hidden="1">
      <c r="A295" s="27">
        <v>3132</v>
      </c>
      <c r="B295" s="27" t="s">
        <v>97</v>
      </c>
      <c r="C295" s="10"/>
      <c r="D295" s="10"/>
      <c r="E295" s="10"/>
      <c r="F295" s="10"/>
      <c r="G295" s="14"/>
      <c r="H295" s="14"/>
      <c r="I295" s="14"/>
      <c r="J295" s="10">
        <f t="shared" si="11"/>
        <v>0</v>
      </c>
      <c r="K295" s="13"/>
      <c r="L295" s="13"/>
      <c r="M295" s="13"/>
      <c r="N295" s="13"/>
      <c r="O295" s="13"/>
      <c r="P295" s="13"/>
    </row>
    <row r="296" spans="1:16" s="6" customFormat="1" ht="15" hidden="1">
      <c r="A296" s="14"/>
      <c r="B296" s="14"/>
      <c r="C296" s="10"/>
      <c r="D296" s="10"/>
      <c r="E296" s="10"/>
      <c r="F296" s="10"/>
      <c r="G296" s="14"/>
      <c r="H296" s="14"/>
      <c r="I296" s="14"/>
      <c r="J296" s="10">
        <f t="shared" si="11"/>
        <v>0</v>
      </c>
      <c r="K296" s="13"/>
      <c r="L296" s="13"/>
      <c r="M296" s="13"/>
      <c r="N296" s="13"/>
      <c r="O296" s="13"/>
      <c r="P296" s="13"/>
    </row>
    <row r="297" spans="1:16" s="6" customFormat="1" ht="15">
      <c r="A297" s="14"/>
      <c r="B297" s="14" t="s">
        <v>16</v>
      </c>
      <c r="C297" s="10">
        <f>C293</f>
        <v>1040</v>
      </c>
      <c r="D297" s="10">
        <f>D293</f>
        <v>1034</v>
      </c>
      <c r="E297" s="10">
        <f>E293</f>
        <v>123</v>
      </c>
      <c r="F297" s="10">
        <f>F293</f>
        <v>123</v>
      </c>
      <c r="G297" s="10"/>
      <c r="H297" s="10"/>
      <c r="I297" s="10"/>
      <c r="J297" s="10">
        <v>1034</v>
      </c>
      <c r="K297" s="13"/>
      <c r="L297" s="13"/>
      <c r="M297" s="13"/>
      <c r="N297" s="13"/>
      <c r="O297" s="13"/>
      <c r="P297" s="13"/>
    </row>
    <row r="298" spans="1:16" s="6" customFormat="1" ht="15" hidden="1">
      <c r="A298" s="14"/>
      <c r="B298" s="14" t="s">
        <v>16</v>
      </c>
      <c r="C298" s="10">
        <v>6406400</v>
      </c>
      <c r="D298" s="10">
        <v>6389473</v>
      </c>
      <c r="E298" s="10">
        <v>123</v>
      </c>
      <c r="F298" s="10">
        <v>123</v>
      </c>
      <c r="G298" s="14"/>
      <c r="H298" s="14"/>
      <c r="I298" s="14"/>
      <c r="J298" s="10">
        <f>D298+F298</f>
        <v>6389596</v>
      </c>
      <c r="K298" s="13"/>
      <c r="L298" s="13"/>
      <c r="M298" s="13"/>
      <c r="N298" s="13"/>
      <c r="O298" s="13"/>
      <c r="P298" s="13"/>
    </row>
    <row r="299" spans="1:16" s="6" customFormat="1" ht="15" hidden="1">
      <c r="A299" s="14"/>
      <c r="B299" s="14" t="s">
        <v>16</v>
      </c>
      <c r="C299" s="14"/>
      <c r="D299" s="14"/>
      <c r="E299" s="14"/>
      <c r="F299" s="14"/>
      <c r="G299" s="14"/>
      <c r="H299" s="14"/>
      <c r="I299" s="14"/>
      <c r="J299" s="14"/>
      <c r="K299" s="13"/>
      <c r="L299" s="13"/>
      <c r="M299" s="13"/>
      <c r="N299" s="13"/>
      <c r="O299" s="13"/>
      <c r="P299" s="13"/>
    </row>
    <row r="300" spans="1:16" s="6" customFormat="1" ht="15" hidden="1">
      <c r="A300" s="14"/>
      <c r="B300" s="14" t="s">
        <v>16</v>
      </c>
      <c r="C300" s="14"/>
      <c r="D300" s="14"/>
      <c r="E300" s="14"/>
      <c r="F300" s="14"/>
      <c r="G300" s="14"/>
      <c r="H300" s="14"/>
      <c r="I300" s="14"/>
      <c r="J300" s="14"/>
      <c r="K300" s="13"/>
      <c r="L300" s="13"/>
      <c r="M300" s="13"/>
      <c r="N300" s="13"/>
      <c r="O300" s="13"/>
      <c r="P300" s="13"/>
    </row>
    <row r="301" spans="1:16" s="6" customFormat="1" ht="15" hidden="1">
      <c r="A301" s="14"/>
      <c r="B301" s="14" t="s">
        <v>16</v>
      </c>
      <c r="C301" s="14"/>
      <c r="D301" s="14"/>
      <c r="E301" s="14"/>
      <c r="F301" s="14"/>
      <c r="G301" s="14"/>
      <c r="H301" s="14"/>
      <c r="I301" s="14"/>
      <c r="J301" s="14"/>
      <c r="K301" s="13"/>
      <c r="L301" s="13"/>
      <c r="M301" s="13"/>
      <c r="N301" s="13"/>
      <c r="O301" s="13"/>
      <c r="P301" s="13"/>
    </row>
    <row r="302" spans="1:16" s="6" customFormat="1" ht="15" hidden="1">
      <c r="A302" s="14"/>
      <c r="B302" s="14" t="s">
        <v>16</v>
      </c>
      <c r="C302" s="14"/>
      <c r="D302" s="14"/>
      <c r="E302" s="14"/>
      <c r="F302" s="14"/>
      <c r="G302" s="14"/>
      <c r="H302" s="14"/>
      <c r="I302" s="14"/>
      <c r="J302" s="14"/>
      <c r="K302" s="13"/>
      <c r="L302" s="13"/>
      <c r="M302" s="13"/>
      <c r="N302" s="13"/>
      <c r="O302" s="13"/>
      <c r="P302" s="13"/>
    </row>
    <row r="303" spans="1:10" ht="15" hidden="1">
      <c r="A303" s="14"/>
      <c r="B303" s="14" t="s">
        <v>16</v>
      </c>
      <c r="C303" s="14"/>
      <c r="D303" s="14"/>
      <c r="E303" s="14"/>
      <c r="F303" s="14"/>
      <c r="G303" s="14" t="s">
        <v>12</v>
      </c>
      <c r="H303" s="14" t="s">
        <v>12</v>
      </c>
      <c r="I303" s="14" t="s">
        <v>12</v>
      </c>
      <c r="J303" s="14" t="s">
        <v>12</v>
      </c>
    </row>
    <row r="304" spans="1:10" ht="15" hidden="1">
      <c r="A304" s="14" t="s">
        <v>12</v>
      </c>
      <c r="B304" s="14" t="s">
        <v>16</v>
      </c>
      <c r="C304" s="14"/>
      <c r="D304" s="14" t="s">
        <v>12</v>
      </c>
      <c r="E304" s="14" t="s">
        <v>12</v>
      </c>
      <c r="F304" s="14" t="s">
        <v>12</v>
      </c>
      <c r="G304" s="14" t="s">
        <v>12</v>
      </c>
      <c r="H304" s="14" t="s">
        <v>12</v>
      </c>
      <c r="I304" s="14" t="s">
        <v>12</v>
      </c>
      <c r="J304" s="14" t="s">
        <v>12</v>
      </c>
    </row>
    <row r="305" spans="1:10" ht="15" hidden="1">
      <c r="A305" s="14" t="s">
        <v>12</v>
      </c>
      <c r="B305" s="14"/>
      <c r="C305" s="14"/>
      <c r="D305" s="14" t="s">
        <v>12</v>
      </c>
      <c r="E305" s="14" t="s">
        <v>12</v>
      </c>
      <c r="F305" s="14" t="s">
        <v>12</v>
      </c>
      <c r="G305" s="14" t="s">
        <v>12</v>
      </c>
      <c r="H305" s="14" t="s">
        <v>12</v>
      </c>
      <c r="I305" s="14" t="s">
        <v>12</v>
      </c>
      <c r="J305" s="14" t="s">
        <v>12</v>
      </c>
    </row>
    <row r="308" spans="1:12" ht="15">
      <c r="A308" s="63" t="s">
        <v>156</v>
      </c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</row>
    <row r="309" ht="15">
      <c r="A309" s="30" t="s">
        <v>6</v>
      </c>
    </row>
    <row r="312" spans="1:12" ht="15">
      <c r="A312" s="72" t="s">
        <v>38</v>
      </c>
      <c r="B312" s="72" t="s">
        <v>8</v>
      </c>
      <c r="C312" s="72" t="s">
        <v>98</v>
      </c>
      <c r="D312" s="72"/>
      <c r="E312" s="72"/>
      <c r="F312" s="72"/>
      <c r="G312" s="72"/>
      <c r="H312" s="72" t="s">
        <v>99</v>
      </c>
      <c r="I312" s="72"/>
      <c r="J312" s="72"/>
      <c r="K312" s="72"/>
      <c r="L312" s="72"/>
    </row>
    <row r="313" spans="1:12" ht="150.75" customHeight="1">
      <c r="A313" s="72"/>
      <c r="B313" s="72"/>
      <c r="C313" s="72" t="s">
        <v>45</v>
      </c>
      <c r="D313" s="72" t="s">
        <v>46</v>
      </c>
      <c r="E313" s="72" t="s">
        <v>47</v>
      </c>
      <c r="F313" s="72"/>
      <c r="G313" s="72" t="s">
        <v>75</v>
      </c>
      <c r="H313" s="72" t="s">
        <v>48</v>
      </c>
      <c r="I313" s="72" t="s">
        <v>76</v>
      </c>
      <c r="J313" s="72" t="s">
        <v>47</v>
      </c>
      <c r="K313" s="72"/>
      <c r="L313" s="72" t="s">
        <v>77</v>
      </c>
    </row>
    <row r="314" spans="1:12" ht="30">
      <c r="A314" s="72"/>
      <c r="B314" s="72"/>
      <c r="C314" s="72"/>
      <c r="D314" s="72"/>
      <c r="E314" s="14" t="s">
        <v>43</v>
      </c>
      <c r="F314" s="14" t="s">
        <v>44</v>
      </c>
      <c r="G314" s="72"/>
      <c r="H314" s="72"/>
      <c r="I314" s="72"/>
      <c r="J314" s="14" t="s">
        <v>43</v>
      </c>
      <c r="K314" s="14" t="s">
        <v>44</v>
      </c>
      <c r="L314" s="72"/>
    </row>
    <row r="315" spans="1:12" ht="15" customHeight="1">
      <c r="A315" s="14">
        <v>1</v>
      </c>
      <c r="B315" s="14">
        <v>2</v>
      </c>
      <c r="C315" s="14">
        <v>3</v>
      </c>
      <c r="D315" s="14">
        <v>4</v>
      </c>
      <c r="E315" s="14">
        <v>5</v>
      </c>
      <c r="F315" s="14">
        <v>6</v>
      </c>
      <c r="G315" s="14">
        <v>7</v>
      </c>
      <c r="H315" s="14">
        <v>8</v>
      </c>
      <c r="I315" s="14">
        <v>9</v>
      </c>
      <c r="J315" s="14">
        <v>10</v>
      </c>
      <c r="K315" s="14">
        <v>11</v>
      </c>
      <c r="L315" s="14">
        <v>12</v>
      </c>
    </row>
    <row r="316" spans="1:16" s="7" customFormat="1" ht="15" hidden="1">
      <c r="A316" s="27">
        <v>2110</v>
      </c>
      <c r="B316" s="27" t="s">
        <v>80</v>
      </c>
      <c r="C316" s="20">
        <f>C317+C318</f>
        <v>6699196</v>
      </c>
      <c r="D316" s="14"/>
      <c r="E316" s="14"/>
      <c r="F316" s="14"/>
      <c r="G316" s="10">
        <f>C316</f>
        <v>6699196</v>
      </c>
      <c r="H316" s="20">
        <f>H317+H318</f>
        <v>7583396</v>
      </c>
      <c r="I316" s="20"/>
      <c r="J316" s="14"/>
      <c r="K316" s="14"/>
      <c r="L316" s="10">
        <f>H316</f>
        <v>7583396</v>
      </c>
      <c r="M316" s="13"/>
      <c r="N316" s="13"/>
      <c r="O316" s="13"/>
      <c r="P316" s="13"/>
    </row>
    <row r="317" spans="1:16" s="7" customFormat="1" ht="15" hidden="1">
      <c r="A317" s="27">
        <v>2111</v>
      </c>
      <c r="B317" s="27" t="s">
        <v>81</v>
      </c>
      <c r="C317" s="20">
        <v>5491144</v>
      </c>
      <c r="D317" s="14"/>
      <c r="E317" s="14"/>
      <c r="F317" s="14"/>
      <c r="G317" s="10">
        <f aca="true" t="shared" si="12" ref="G317:G336">C317</f>
        <v>5491144</v>
      </c>
      <c r="H317" s="20">
        <v>6215898</v>
      </c>
      <c r="I317" s="20"/>
      <c r="J317" s="14"/>
      <c r="K317" s="14"/>
      <c r="L317" s="10">
        <f aca="true" t="shared" si="13" ref="L317:L336">H317</f>
        <v>6215898</v>
      </c>
      <c r="M317" s="13"/>
      <c r="N317" s="13"/>
      <c r="O317" s="13"/>
      <c r="P317" s="13"/>
    </row>
    <row r="318" spans="1:16" s="7" customFormat="1" ht="15" hidden="1">
      <c r="A318" s="27">
        <v>2120</v>
      </c>
      <c r="B318" s="27" t="s">
        <v>82</v>
      </c>
      <c r="C318" s="20">
        <v>1208052</v>
      </c>
      <c r="D318" s="14"/>
      <c r="E318" s="14"/>
      <c r="F318" s="14"/>
      <c r="G318" s="10">
        <f t="shared" si="12"/>
        <v>1208052</v>
      </c>
      <c r="H318" s="20">
        <v>1367498</v>
      </c>
      <c r="I318" s="20"/>
      <c r="J318" s="14"/>
      <c r="K318" s="14"/>
      <c r="L318" s="10">
        <f t="shared" si="13"/>
        <v>1367498</v>
      </c>
      <c r="M318" s="13"/>
      <c r="N318" s="13"/>
      <c r="O318" s="13"/>
      <c r="P318" s="13"/>
    </row>
    <row r="319" spans="1:16" s="7" customFormat="1" ht="15" hidden="1">
      <c r="A319" s="27">
        <v>2220</v>
      </c>
      <c r="B319" s="27" t="s">
        <v>83</v>
      </c>
      <c r="C319" s="20">
        <f>C320+C321+C322+C323+C324+C325+C331</f>
        <v>429655</v>
      </c>
      <c r="D319" s="14"/>
      <c r="E319" s="14"/>
      <c r="F319" s="14"/>
      <c r="G319" s="10">
        <f t="shared" si="12"/>
        <v>429655</v>
      </c>
      <c r="H319" s="20">
        <f>H320+H321+H322+H323+H324+H325+H331</f>
        <v>440930</v>
      </c>
      <c r="I319" s="20"/>
      <c r="J319" s="14"/>
      <c r="K319" s="14"/>
      <c r="L319" s="10">
        <f t="shared" si="13"/>
        <v>440930</v>
      </c>
      <c r="M319" s="13"/>
      <c r="N319" s="13"/>
      <c r="O319" s="13"/>
      <c r="P319" s="13"/>
    </row>
    <row r="320" spans="1:16" s="7" customFormat="1" ht="30" hidden="1">
      <c r="A320" s="27">
        <v>2210</v>
      </c>
      <c r="B320" s="27" t="s">
        <v>84</v>
      </c>
      <c r="C320" s="20">
        <v>97513</v>
      </c>
      <c r="D320" s="14"/>
      <c r="E320" s="14"/>
      <c r="F320" s="14"/>
      <c r="G320" s="10">
        <f t="shared" si="12"/>
        <v>97513</v>
      </c>
      <c r="H320" s="20">
        <f>K65</f>
        <v>105739</v>
      </c>
      <c r="I320" s="20"/>
      <c r="J320" s="14"/>
      <c r="K320" s="14"/>
      <c r="L320" s="10">
        <f t="shared" si="13"/>
        <v>105739</v>
      </c>
      <c r="M320" s="13"/>
      <c r="N320" s="13"/>
      <c r="O320" s="13"/>
      <c r="P320" s="13"/>
    </row>
    <row r="321" spans="1:16" s="7" customFormat="1" ht="30" hidden="1">
      <c r="A321" s="27">
        <v>2220</v>
      </c>
      <c r="B321" s="27" t="s">
        <v>85</v>
      </c>
      <c r="C321" s="20"/>
      <c r="D321" s="14"/>
      <c r="E321" s="14"/>
      <c r="F321" s="14"/>
      <c r="G321" s="10">
        <f t="shared" si="12"/>
        <v>0</v>
      </c>
      <c r="H321" s="20"/>
      <c r="I321" s="20"/>
      <c r="J321" s="14"/>
      <c r="K321" s="14"/>
      <c r="L321" s="10">
        <f t="shared" si="13"/>
        <v>0</v>
      </c>
      <c r="M321" s="13"/>
      <c r="N321" s="13"/>
      <c r="O321" s="13"/>
      <c r="P321" s="13"/>
    </row>
    <row r="322" spans="1:16" s="7" customFormat="1" ht="15" hidden="1">
      <c r="A322" s="27">
        <v>2230</v>
      </c>
      <c r="B322" s="27" t="s">
        <v>86</v>
      </c>
      <c r="C322" s="20"/>
      <c r="D322" s="14"/>
      <c r="E322" s="14"/>
      <c r="F322" s="14"/>
      <c r="G322" s="10">
        <f t="shared" si="12"/>
        <v>0</v>
      </c>
      <c r="H322" s="20"/>
      <c r="I322" s="20"/>
      <c r="J322" s="14"/>
      <c r="K322" s="14"/>
      <c r="L322" s="10">
        <f t="shared" si="13"/>
        <v>0</v>
      </c>
      <c r="M322" s="13"/>
      <c r="N322" s="13"/>
      <c r="O322" s="13"/>
      <c r="P322" s="13"/>
    </row>
    <row r="323" spans="1:16" s="7" customFormat="1" ht="15" hidden="1">
      <c r="A323" s="27">
        <v>2240</v>
      </c>
      <c r="B323" s="27" t="s">
        <v>87</v>
      </c>
      <c r="C323" s="20">
        <v>65389</v>
      </c>
      <c r="D323" s="14"/>
      <c r="E323" s="14"/>
      <c r="F323" s="14"/>
      <c r="G323" s="10">
        <f t="shared" si="12"/>
        <v>65389</v>
      </c>
      <c r="H323" s="20">
        <v>61035</v>
      </c>
      <c r="I323" s="20"/>
      <c r="J323" s="14"/>
      <c r="K323" s="14"/>
      <c r="L323" s="10">
        <f t="shared" si="13"/>
        <v>61035</v>
      </c>
      <c r="M323" s="13"/>
      <c r="N323" s="13"/>
      <c r="O323" s="13"/>
      <c r="P323" s="13"/>
    </row>
    <row r="324" spans="1:16" s="7" customFormat="1" ht="15" hidden="1">
      <c r="A324" s="27">
        <v>2250</v>
      </c>
      <c r="B324" s="27" t="s">
        <v>88</v>
      </c>
      <c r="C324" s="20"/>
      <c r="D324" s="14"/>
      <c r="E324" s="14"/>
      <c r="F324" s="14"/>
      <c r="G324" s="10">
        <f t="shared" si="12"/>
        <v>0</v>
      </c>
      <c r="H324" s="20">
        <v>3220</v>
      </c>
      <c r="I324" s="20"/>
      <c r="J324" s="14"/>
      <c r="K324" s="14"/>
      <c r="L324" s="10">
        <f t="shared" si="13"/>
        <v>3220</v>
      </c>
      <c r="M324" s="13"/>
      <c r="N324" s="13"/>
      <c r="O324" s="13"/>
      <c r="P324" s="13"/>
    </row>
    <row r="325" spans="1:16" s="7" customFormat="1" ht="30" hidden="1">
      <c r="A325" s="27">
        <v>2270</v>
      </c>
      <c r="B325" s="27" t="s">
        <v>89</v>
      </c>
      <c r="C325" s="20">
        <f>C326+C327+C328+C329</f>
        <v>266493</v>
      </c>
      <c r="D325" s="14"/>
      <c r="E325" s="14"/>
      <c r="F325" s="14"/>
      <c r="G325" s="10">
        <f t="shared" si="12"/>
        <v>266493</v>
      </c>
      <c r="H325" s="20">
        <f>H326+H327+H328+H329+H330</f>
        <v>266716</v>
      </c>
      <c r="I325" s="20"/>
      <c r="J325" s="14"/>
      <c r="K325" s="14"/>
      <c r="L325" s="10">
        <f t="shared" si="13"/>
        <v>266716</v>
      </c>
      <c r="M325" s="13"/>
      <c r="N325" s="13"/>
      <c r="O325" s="13"/>
      <c r="P325" s="13"/>
    </row>
    <row r="326" spans="1:16" s="7" customFormat="1" ht="15" hidden="1">
      <c r="A326" s="27">
        <v>2271</v>
      </c>
      <c r="B326" s="27" t="s">
        <v>90</v>
      </c>
      <c r="C326" s="20"/>
      <c r="D326" s="14"/>
      <c r="E326" s="14"/>
      <c r="F326" s="14"/>
      <c r="G326" s="10">
        <f t="shared" si="12"/>
        <v>0</v>
      </c>
      <c r="H326" s="20"/>
      <c r="I326" s="20"/>
      <c r="J326" s="14"/>
      <c r="K326" s="14"/>
      <c r="L326" s="10">
        <f t="shared" si="13"/>
        <v>0</v>
      </c>
      <c r="M326" s="13"/>
      <c r="N326" s="13"/>
      <c r="O326" s="13"/>
      <c r="P326" s="13"/>
    </row>
    <row r="327" spans="1:16" s="7" customFormat="1" ht="15" hidden="1">
      <c r="A327" s="27">
        <v>2272</v>
      </c>
      <c r="B327" s="27" t="s">
        <v>91</v>
      </c>
      <c r="C327" s="20">
        <v>5162</v>
      </c>
      <c r="D327" s="14"/>
      <c r="E327" s="14"/>
      <c r="F327" s="14"/>
      <c r="G327" s="10">
        <f t="shared" si="12"/>
        <v>5162</v>
      </c>
      <c r="H327" s="20">
        <v>4817</v>
      </c>
      <c r="I327" s="20"/>
      <c r="J327" s="14"/>
      <c r="K327" s="14"/>
      <c r="L327" s="10">
        <f t="shared" si="13"/>
        <v>4817</v>
      </c>
      <c r="M327" s="13"/>
      <c r="N327" s="13"/>
      <c r="O327" s="13"/>
      <c r="P327" s="13"/>
    </row>
    <row r="328" spans="1:16" s="7" customFormat="1" ht="15" hidden="1">
      <c r="A328" s="27">
        <v>2273</v>
      </c>
      <c r="B328" s="27" t="s">
        <v>92</v>
      </c>
      <c r="C328" s="20">
        <v>25975</v>
      </c>
      <c r="D328" s="14"/>
      <c r="E328" s="14"/>
      <c r="F328" s="14"/>
      <c r="G328" s="10">
        <f t="shared" si="12"/>
        <v>25975</v>
      </c>
      <c r="H328" s="20">
        <v>21024</v>
      </c>
      <c r="I328" s="20"/>
      <c r="J328" s="14"/>
      <c r="K328" s="14"/>
      <c r="L328" s="10">
        <f t="shared" si="13"/>
        <v>21024</v>
      </c>
      <c r="M328" s="13"/>
      <c r="N328" s="13"/>
      <c r="O328" s="13"/>
      <c r="P328" s="13"/>
    </row>
    <row r="329" spans="1:16" s="7" customFormat="1" ht="15" hidden="1">
      <c r="A329" s="27">
        <v>2274</v>
      </c>
      <c r="B329" s="27" t="s">
        <v>93</v>
      </c>
      <c r="C329" s="20">
        <v>235356</v>
      </c>
      <c r="D329" s="14"/>
      <c r="E329" s="14"/>
      <c r="F329" s="14"/>
      <c r="G329" s="10">
        <f t="shared" si="12"/>
        <v>235356</v>
      </c>
      <c r="H329" s="20">
        <v>237430</v>
      </c>
      <c r="I329" s="20"/>
      <c r="J329" s="14"/>
      <c r="K329" s="14"/>
      <c r="L329" s="10">
        <f t="shared" si="13"/>
        <v>237430</v>
      </c>
      <c r="M329" s="13"/>
      <c r="N329" s="13"/>
      <c r="O329" s="13"/>
      <c r="P329" s="13"/>
    </row>
    <row r="330" spans="1:16" s="7" customFormat="1" ht="30" hidden="1">
      <c r="A330" s="27">
        <v>2275</v>
      </c>
      <c r="B330" s="27" t="s">
        <v>145</v>
      </c>
      <c r="C330" s="20">
        <v>3445</v>
      </c>
      <c r="D330" s="14"/>
      <c r="E330" s="14"/>
      <c r="F330" s="14"/>
      <c r="G330" s="10">
        <f t="shared" si="12"/>
        <v>3445</v>
      </c>
      <c r="H330" s="20">
        <v>3445</v>
      </c>
      <c r="I330" s="20"/>
      <c r="J330" s="14"/>
      <c r="K330" s="14"/>
      <c r="L330" s="10">
        <f t="shared" si="13"/>
        <v>3445</v>
      </c>
      <c r="M330" s="13"/>
      <c r="N330" s="13"/>
      <c r="O330" s="13"/>
      <c r="P330" s="13"/>
    </row>
    <row r="331" spans="1:16" s="7" customFormat="1" ht="45" hidden="1">
      <c r="A331" s="27">
        <v>2280</v>
      </c>
      <c r="B331" s="27" t="s">
        <v>94</v>
      </c>
      <c r="C331" s="20">
        <v>260</v>
      </c>
      <c r="D331" s="14"/>
      <c r="E331" s="14"/>
      <c r="F331" s="14"/>
      <c r="G331" s="10">
        <f t="shared" si="12"/>
        <v>260</v>
      </c>
      <c r="H331" s="20">
        <v>4220</v>
      </c>
      <c r="I331" s="20"/>
      <c r="J331" s="14"/>
      <c r="K331" s="14"/>
      <c r="L331" s="10">
        <f t="shared" si="13"/>
        <v>4220</v>
      </c>
      <c r="M331" s="13"/>
      <c r="N331" s="13"/>
      <c r="O331" s="13"/>
      <c r="P331" s="13"/>
    </row>
    <row r="332" spans="1:16" s="7" customFormat="1" ht="15">
      <c r="A332" s="27">
        <v>2800</v>
      </c>
      <c r="B332" s="27" t="s">
        <v>95</v>
      </c>
      <c r="C332" s="18">
        <v>1680</v>
      </c>
      <c r="D332" s="48">
        <v>123</v>
      </c>
      <c r="E332" s="48"/>
      <c r="F332" s="48"/>
      <c r="G332" s="18">
        <f>C332-E332</f>
        <v>1680</v>
      </c>
      <c r="H332" s="49">
        <v>2631</v>
      </c>
      <c r="I332" s="49">
        <v>123</v>
      </c>
      <c r="J332" s="48">
        <v>123</v>
      </c>
      <c r="K332" s="48"/>
      <c r="L332" s="18">
        <f>H332-J332</f>
        <v>2508</v>
      </c>
      <c r="M332" s="13"/>
      <c r="N332" s="13"/>
      <c r="O332" s="13"/>
      <c r="P332" s="13"/>
    </row>
    <row r="333" spans="1:16" s="7" customFormat="1" ht="30" hidden="1">
      <c r="A333" s="27">
        <v>3110</v>
      </c>
      <c r="B333" s="27" t="s">
        <v>96</v>
      </c>
      <c r="C333" s="18"/>
      <c r="D333" s="48"/>
      <c r="E333" s="48"/>
      <c r="F333" s="48"/>
      <c r="G333" s="18">
        <f t="shared" si="12"/>
        <v>0</v>
      </c>
      <c r="H333" s="18"/>
      <c r="I333" s="48"/>
      <c r="J333" s="48"/>
      <c r="K333" s="48"/>
      <c r="L333" s="18">
        <f t="shared" si="13"/>
        <v>0</v>
      </c>
      <c r="M333" s="13"/>
      <c r="N333" s="13"/>
      <c r="O333" s="13"/>
      <c r="P333" s="13"/>
    </row>
    <row r="334" spans="1:16" s="7" customFormat="1" ht="15" hidden="1">
      <c r="A334" s="27">
        <v>3132</v>
      </c>
      <c r="B334" s="27" t="s">
        <v>97</v>
      </c>
      <c r="C334" s="18"/>
      <c r="D334" s="48"/>
      <c r="E334" s="48"/>
      <c r="F334" s="48"/>
      <c r="G334" s="18">
        <f t="shared" si="12"/>
        <v>0</v>
      </c>
      <c r="H334" s="18"/>
      <c r="I334" s="48"/>
      <c r="J334" s="48"/>
      <c r="K334" s="48"/>
      <c r="L334" s="18">
        <f t="shared" si="13"/>
        <v>0</v>
      </c>
      <c r="M334" s="13"/>
      <c r="N334" s="13"/>
      <c r="O334" s="13"/>
      <c r="P334" s="13"/>
    </row>
    <row r="335" spans="1:16" s="7" customFormat="1" ht="15" hidden="1">
      <c r="A335" s="14"/>
      <c r="B335" s="14"/>
      <c r="C335" s="18"/>
      <c r="D335" s="48"/>
      <c r="E335" s="48"/>
      <c r="F335" s="48"/>
      <c r="G335" s="18">
        <f t="shared" si="12"/>
        <v>0</v>
      </c>
      <c r="H335" s="18"/>
      <c r="I335" s="48"/>
      <c r="J335" s="48"/>
      <c r="K335" s="48"/>
      <c r="L335" s="18">
        <f t="shared" si="13"/>
        <v>0</v>
      </c>
      <c r="M335" s="13"/>
      <c r="N335" s="13"/>
      <c r="O335" s="13"/>
      <c r="P335" s="13"/>
    </row>
    <row r="336" spans="1:16" s="7" customFormat="1" ht="15" hidden="1">
      <c r="A336" s="14"/>
      <c r="B336" s="14"/>
      <c r="C336" s="48"/>
      <c r="D336" s="48"/>
      <c r="E336" s="48"/>
      <c r="F336" s="48"/>
      <c r="G336" s="18">
        <f t="shared" si="12"/>
        <v>0</v>
      </c>
      <c r="H336" s="18" t="s">
        <v>12</v>
      </c>
      <c r="I336" s="48"/>
      <c r="J336" s="48"/>
      <c r="K336" s="48"/>
      <c r="L336" s="18" t="str">
        <f t="shared" si="13"/>
        <v> </v>
      </c>
      <c r="M336" s="13"/>
      <c r="N336" s="13"/>
      <c r="O336" s="13"/>
      <c r="P336" s="13"/>
    </row>
    <row r="337" spans="1:16" s="7" customFormat="1" ht="15" hidden="1">
      <c r="A337" s="14"/>
      <c r="B337" s="14" t="s">
        <v>16</v>
      </c>
      <c r="C337" s="48">
        <v>7122976</v>
      </c>
      <c r="D337" s="48">
        <v>123</v>
      </c>
      <c r="E337" s="48">
        <v>123</v>
      </c>
      <c r="F337" s="48"/>
      <c r="G337" s="18">
        <f>C337-E337</f>
        <v>7122853</v>
      </c>
      <c r="H337" s="18">
        <v>8026957</v>
      </c>
      <c r="I337" s="48">
        <v>123</v>
      </c>
      <c r="J337" s="48">
        <v>123</v>
      </c>
      <c r="K337" s="48"/>
      <c r="L337" s="18">
        <f>H337-J337</f>
        <v>8026834</v>
      </c>
      <c r="M337" s="13"/>
      <c r="N337" s="13"/>
      <c r="O337" s="13"/>
      <c r="P337" s="13"/>
    </row>
    <row r="338" spans="1:16" s="7" customFormat="1" ht="15" hidden="1">
      <c r="A338" s="14"/>
      <c r="B338" s="14"/>
      <c r="C338" s="27"/>
      <c r="D338" s="27"/>
      <c r="E338" s="27"/>
      <c r="F338" s="27"/>
      <c r="G338" s="50"/>
      <c r="H338" s="27"/>
      <c r="I338" s="27"/>
      <c r="J338" s="27"/>
      <c r="K338" s="27"/>
      <c r="L338" s="50"/>
      <c r="M338" s="13"/>
      <c r="N338" s="13"/>
      <c r="O338" s="13"/>
      <c r="P338" s="13"/>
    </row>
    <row r="339" spans="1:16" s="7" customFormat="1" ht="15" hidden="1">
      <c r="A339" s="14"/>
      <c r="B339" s="14"/>
      <c r="C339" s="27"/>
      <c r="D339" s="27"/>
      <c r="E339" s="27"/>
      <c r="F339" s="27"/>
      <c r="G339" s="50"/>
      <c r="H339" s="27"/>
      <c r="I339" s="27"/>
      <c r="J339" s="27"/>
      <c r="K339" s="27"/>
      <c r="L339" s="50"/>
      <c r="M339" s="13"/>
      <c r="N339" s="13"/>
      <c r="O339" s="13"/>
      <c r="P339" s="13"/>
    </row>
    <row r="340" spans="1:16" s="7" customFormat="1" ht="15" hidden="1">
      <c r="A340" s="14"/>
      <c r="B340" s="14"/>
      <c r="C340" s="27"/>
      <c r="D340" s="27"/>
      <c r="E340" s="27"/>
      <c r="F340" s="27"/>
      <c r="G340" s="50"/>
      <c r="H340" s="27"/>
      <c r="I340" s="27"/>
      <c r="J340" s="27"/>
      <c r="K340" s="27"/>
      <c r="L340" s="50"/>
      <c r="M340" s="13"/>
      <c r="N340" s="13"/>
      <c r="O340" s="13"/>
      <c r="P340" s="13"/>
    </row>
    <row r="341" spans="1:16" s="7" customFormat="1" ht="15" hidden="1">
      <c r="A341" s="14"/>
      <c r="B341" s="14"/>
      <c r="C341" s="27"/>
      <c r="D341" s="27"/>
      <c r="E341" s="27"/>
      <c r="F341" s="27"/>
      <c r="G341" s="50"/>
      <c r="H341" s="27"/>
      <c r="I341" s="27"/>
      <c r="J341" s="27"/>
      <c r="K341" s="27"/>
      <c r="L341" s="50"/>
      <c r="M341" s="13"/>
      <c r="N341" s="13"/>
      <c r="O341" s="13"/>
      <c r="P341" s="13"/>
    </row>
    <row r="342" spans="1:16" s="7" customFormat="1" ht="15" hidden="1">
      <c r="A342" s="14"/>
      <c r="B342" s="14"/>
      <c r="C342" s="27"/>
      <c r="D342" s="27"/>
      <c r="E342" s="27"/>
      <c r="F342" s="27"/>
      <c r="G342" s="50"/>
      <c r="H342" s="27"/>
      <c r="I342" s="27"/>
      <c r="J342" s="27"/>
      <c r="K342" s="27"/>
      <c r="L342" s="50"/>
      <c r="M342" s="13"/>
      <c r="N342" s="13"/>
      <c r="O342" s="13"/>
      <c r="P342" s="13"/>
    </row>
    <row r="343" spans="1:12" ht="15" hidden="1">
      <c r="A343" s="14"/>
      <c r="B343" s="14"/>
      <c r="C343" s="27"/>
      <c r="D343" s="27"/>
      <c r="E343" s="27"/>
      <c r="F343" s="27"/>
      <c r="G343" s="50"/>
      <c r="H343" s="27"/>
      <c r="I343" s="27"/>
      <c r="J343" s="27"/>
      <c r="K343" s="27"/>
      <c r="L343" s="50"/>
    </row>
    <row r="344" spans="1:12" ht="15" hidden="1">
      <c r="A344" s="14"/>
      <c r="B344" s="14"/>
      <c r="C344" s="50"/>
      <c r="D344" s="50"/>
      <c r="E344" s="50"/>
      <c r="F344" s="50"/>
      <c r="G344" s="50"/>
      <c r="H344" s="50"/>
      <c r="I344" s="50"/>
      <c r="J344" s="50"/>
      <c r="K344" s="50"/>
      <c r="L344" s="50"/>
    </row>
    <row r="345" spans="1:12" ht="15">
      <c r="A345" s="47"/>
      <c r="B345" s="14" t="s">
        <v>16</v>
      </c>
      <c r="C345" s="51">
        <f>C332</f>
        <v>1680</v>
      </c>
      <c r="D345" s="51">
        <f aca="true" t="shared" si="14" ref="D345:L345">D332</f>
        <v>123</v>
      </c>
      <c r="E345" s="51">
        <f t="shared" si="14"/>
        <v>0</v>
      </c>
      <c r="F345" s="51">
        <f t="shared" si="14"/>
        <v>0</v>
      </c>
      <c r="G345" s="51">
        <f t="shared" si="14"/>
        <v>1680</v>
      </c>
      <c r="H345" s="51">
        <f t="shared" si="14"/>
        <v>2631</v>
      </c>
      <c r="I345" s="51">
        <f t="shared" si="14"/>
        <v>123</v>
      </c>
      <c r="J345" s="51">
        <f t="shared" si="14"/>
        <v>123</v>
      </c>
      <c r="K345" s="51">
        <f t="shared" si="14"/>
        <v>0</v>
      </c>
      <c r="L345" s="51">
        <f t="shared" si="14"/>
        <v>2508</v>
      </c>
    </row>
    <row r="347" spans="1:9" ht="15">
      <c r="A347" s="63" t="s">
        <v>157</v>
      </c>
      <c r="B347" s="63"/>
      <c r="C347" s="63"/>
      <c r="D347" s="63"/>
      <c r="E347" s="63"/>
      <c r="F347" s="63"/>
      <c r="G347" s="63"/>
      <c r="H347" s="63"/>
      <c r="I347" s="63"/>
    </row>
    <row r="348" ht="15">
      <c r="A348" s="30" t="s">
        <v>6</v>
      </c>
    </row>
    <row r="351" spans="1:9" ht="165">
      <c r="A351" s="14" t="s">
        <v>38</v>
      </c>
      <c r="B351" s="14" t="s">
        <v>8</v>
      </c>
      <c r="C351" s="14" t="s">
        <v>39</v>
      </c>
      <c r="D351" s="14" t="s">
        <v>49</v>
      </c>
      <c r="E351" s="14" t="s">
        <v>50</v>
      </c>
      <c r="F351" s="14" t="s">
        <v>50</v>
      </c>
      <c r="G351" s="14" t="s">
        <v>51</v>
      </c>
      <c r="H351" s="14" t="s">
        <v>52</v>
      </c>
      <c r="I351" s="14" t="s">
        <v>53</v>
      </c>
    </row>
    <row r="352" spans="1:9" ht="15">
      <c r="A352" s="14">
        <v>1</v>
      </c>
      <c r="B352" s="14">
        <v>2</v>
      </c>
      <c r="C352" s="14">
        <v>3</v>
      </c>
      <c r="D352" s="14">
        <v>4</v>
      </c>
      <c r="E352" s="14">
        <v>5</v>
      </c>
      <c r="F352" s="14">
        <v>6</v>
      </c>
      <c r="G352" s="14">
        <v>7</v>
      </c>
      <c r="H352" s="14">
        <v>8</v>
      </c>
      <c r="I352" s="14">
        <v>9</v>
      </c>
    </row>
    <row r="353" spans="1:9" ht="15">
      <c r="A353" s="14" t="s">
        <v>12</v>
      </c>
      <c r="B353" s="14" t="s">
        <v>12</v>
      </c>
      <c r="C353" s="14" t="s">
        <v>12</v>
      </c>
      <c r="D353" s="14" t="s">
        <v>12</v>
      </c>
      <c r="E353" s="14" t="s">
        <v>12</v>
      </c>
      <c r="F353" s="14" t="s">
        <v>12</v>
      </c>
      <c r="G353" s="14" t="s">
        <v>12</v>
      </c>
      <c r="H353" s="14" t="s">
        <v>12</v>
      </c>
      <c r="I353" s="14" t="s">
        <v>12</v>
      </c>
    </row>
    <row r="354" spans="1:9" ht="15">
      <c r="A354" s="14" t="s">
        <v>12</v>
      </c>
      <c r="B354" s="14" t="s">
        <v>16</v>
      </c>
      <c r="C354" s="14" t="s">
        <v>12</v>
      </c>
      <c r="D354" s="14" t="s">
        <v>12</v>
      </c>
      <c r="E354" s="14" t="s">
        <v>12</v>
      </c>
      <c r="F354" s="14" t="s">
        <v>12</v>
      </c>
      <c r="G354" s="14" t="s">
        <v>12</v>
      </c>
      <c r="H354" s="14" t="s">
        <v>12</v>
      </c>
      <c r="I354" s="14" t="s">
        <v>12</v>
      </c>
    </row>
    <row r="357" spans="1:9" ht="15">
      <c r="A357" s="71" t="s">
        <v>142</v>
      </c>
      <c r="B357" s="71"/>
      <c r="C357" s="71"/>
      <c r="D357" s="71"/>
      <c r="E357" s="71"/>
      <c r="F357" s="71"/>
      <c r="G357" s="71"/>
      <c r="H357" s="71"/>
      <c r="I357" s="71"/>
    </row>
    <row r="358" spans="1:9" ht="45.75" customHeight="1">
      <c r="A358" s="62" t="s">
        <v>158</v>
      </c>
      <c r="B358" s="62"/>
      <c r="C358" s="62"/>
      <c r="D358" s="62"/>
      <c r="E358" s="62"/>
      <c r="F358" s="62"/>
      <c r="G358" s="62"/>
      <c r="H358" s="62"/>
      <c r="I358" s="62"/>
    </row>
    <row r="360" spans="1:9" ht="30" customHeight="1">
      <c r="A360" s="63" t="s">
        <v>201</v>
      </c>
      <c r="B360" s="63"/>
      <c r="C360" s="28"/>
      <c r="D360" s="29"/>
      <c r="G360" s="76" t="s">
        <v>202</v>
      </c>
      <c r="H360" s="76"/>
      <c r="I360" s="76"/>
    </row>
    <row r="361" spans="1:9" ht="15">
      <c r="A361" s="16"/>
      <c r="B361" s="41"/>
      <c r="D361" s="30" t="s">
        <v>54</v>
      </c>
      <c r="G361" s="64" t="s">
        <v>55</v>
      </c>
      <c r="H361" s="64"/>
      <c r="I361" s="64"/>
    </row>
    <row r="362" spans="1:9" ht="15" customHeight="1">
      <c r="A362" s="63" t="s">
        <v>135</v>
      </c>
      <c r="B362" s="63"/>
      <c r="C362" s="28"/>
      <c r="D362" s="31"/>
      <c r="G362" s="76" t="s">
        <v>144</v>
      </c>
      <c r="H362" s="76"/>
      <c r="I362" s="76"/>
    </row>
    <row r="363" spans="1:9" ht="15">
      <c r="A363" s="34"/>
      <c r="B363" s="28"/>
      <c r="C363" s="28"/>
      <c r="D363" s="30" t="s">
        <v>54</v>
      </c>
      <c r="G363" s="64" t="s">
        <v>55</v>
      </c>
      <c r="H363" s="64"/>
      <c r="I363" s="64"/>
    </row>
    <row r="364" ht="15">
      <c r="D364" s="32"/>
    </row>
    <row r="365" ht="15">
      <c r="D365" s="32"/>
    </row>
    <row r="366" spans="4:9" ht="15">
      <c r="D366" s="52"/>
      <c r="E366" s="53"/>
      <c r="F366" s="53"/>
      <c r="G366" s="77"/>
      <c r="H366" s="77"/>
      <c r="I366" s="77"/>
    </row>
    <row r="367" spans="4:9" ht="15">
      <c r="D367" s="52"/>
      <c r="G367" s="77"/>
      <c r="H367" s="77"/>
      <c r="I367" s="77"/>
    </row>
  </sheetData>
  <sheetProtection/>
  <mergeCells count="188">
    <mergeCell ref="A29:P29"/>
    <mergeCell ref="A30:P30"/>
    <mergeCell ref="A42:J42"/>
    <mergeCell ref="A55:N55"/>
    <mergeCell ref="A56:N56"/>
    <mergeCell ref="A85:N85"/>
    <mergeCell ref="B45:B46"/>
    <mergeCell ref="C45:F45"/>
    <mergeCell ref="A58:A59"/>
    <mergeCell ref="B58:B59"/>
    <mergeCell ref="G360:I360"/>
    <mergeCell ref="G362:I362"/>
    <mergeCell ref="G366:I366"/>
    <mergeCell ref="G367:I367"/>
    <mergeCell ref="O10:P10"/>
    <mergeCell ref="A88:A89"/>
    <mergeCell ref="B88:B89"/>
    <mergeCell ref="C88:F88"/>
    <mergeCell ref="A312:A314"/>
    <mergeCell ref="C312:G312"/>
    <mergeCell ref="A6:P6"/>
    <mergeCell ref="O7:P7"/>
    <mergeCell ref="O8:P8"/>
    <mergeCell ref="K34:N34"/>
    <mergeCell ref="K58:N58"/>
    <mergeCell ref="A45:A46"/>
    <mergeCell ref="O9:P9"/>
    <mergeCell ref="C58:F58"/>
    <mergeCell ref="G58:J58"/>
    <mergeCell ref="G45:J45"/>
    <mergeCell ref="H312:L312"/>
    <mergeCell ref="C313:C314"/>
    <mergeCell ref="D313:D314"/>
    <mergeCell ref="E313:F313"/>
    <mergeCell ref="H313:H314"/>
    <mergeCell ref="J313:K313"/>
    <mergeCell ref="I313:I314"/>
    <mergeCell ref="L313:L314"/>
    <mergeCell ref="G313:G314"/>
    <mergeCell ref="A274:A275"/>
    <mergeCell ref="B274:B275"/>
    <mergeCell ref="C274:C275"/>
    <mergeCell ref="E274:E275"/>
    <mergeCell ref="F274:F275"/>
    <mergeCell ref="H274:I274"/>
    <mergeCell ref="D274:D275"/>
    <mergeCell ref="F261:G261"/>
    <mergeCell ref="H261:I261"/>
    <mergeCell ref="A250:A251"/>
    <mergeCell ref="A247:I247"/>
    <mergeCell ref="A94:J94"/>
    <mergeCell ref="J261:K261"/>
    <mergeCell ref="J211:K211"/>
    <mergeCell ref="A224:A226"/>
    <mergeCell ref="K225:K226"/>
    <mergeCell ref="J241:L241"/>
    <mergeCell ref="L261:M261"/>
    <mergeCell ref="B250:B251"/>
    <mergeCell ref="C250:C251"/>
    <mergeCell ref="D250:F250"/>
    <mergeCell ref="G250:I250"/>
    <mergeCell ref="A257:M257"/>
    <mergeCell ref="A261:A262"/>
    <mergeCell ref="B261:B262"/>
    <mergeCell ref="C261:C262"/>
    <mergeCell ref="D261:E261"/>
    <mergeCell ref="M224:N224"/>
    <mergeCell ref="N225:N226"/>
    <mergeCell ref="A236:L236"/>
    <mergeCell ref="A237:L237"/>
    <mergeCell ref="A238:L238"/>
    <mergeCell ref="A241:A242"/>
    <mergeCell ref="B241:B242"/>
    <mergeCell ref="C241:C242"/>
    <mergeCell ref="D241:F241"/>
    <mergeCell ref="G241:I241"/>
    <mergeCell ref="B224:B226"/>
    <mergeCell ref="C224:F224"/>
    <mergeCell ref="G224:J224"/>
    <mergeCell ref="K224:L224"/>
    <mergeCell ref="C225:D225"/>
    <mergeCell ref="E225:F225"/>
    <mergeCell ref="G225:H225"/>
    <mergeCell ref="C188:C189"/>
    <mergeCell ref="D188:D189"/>
    <mergeCell ref="E188:G188"/>
    <mergeCell ref="H188:J188"/>
    <mergeCell ref="I225:J225"/>
    <mergeCell ref="A211:A212"/>
    <mergeCell ref="B211:C211"/>
    <mergeCell ref="D211:E211"/>
    <mergeCell ref="F211:G211"/>
    <mergeCell ref="H211:I211"/>
    <mergeCell ref="K163:M163"/>
    <mergeCell ref="A163:A164"/>
    <mergeCell ref="B163:B164"/>
    <mergeCell ref="C163:C164"/>
    <mergeCell ref="D163:D164"/>
    <mergeCell ref="E163:G163"/>
    <mergeCell ref="H163:J163"/>
    <mergeCell ref="G153:J153"/>
    <mergeCell ref="K141:N141"/>
    <mergeCell ref="A141:A142"/>
    <mergeCell ref="C141:F141"/>
    <mergeCell ref="G141:J141"/>
    <mergeCell ref="B141:B142"/>
    <mergeCell ref="P225:P226"/>
    <mergeCell ref="A159:M159"/>
    <mergeCell ref="A160:M160"/>
    <mergeCell ref="A97:A98"/>
    <mergeCell ref="B97:B98"/>
    <mergeCell ref="O225:O226"/>
    <mergeCell ref="O224:P224"/>
    <mergeCell ref="C97:F97"/>
    <mergeCell ref="G97:J97"/>
    <mergeCell ref="A150:J150"/>
    <mergeCell ref="A188:A189"/>
    <mergeCell ref="B188:B189"/>
    <mergeCell ref="G88:J88"/>
    <mergeCell ref="B130:B131"/>
    <mergeCell ref="K88:N88"/>
    <mergeCell ref="A127:J127"/>
    <mergeCell ref="A137:N137"/>
    <mergeCell ref="A138:N138"/>
    <mergeCell ref="B153:B154"/>
    <mergeCell ref="C153:F153"/>
    <mergeCell ref="A239:L239"/>
    <mergeCell ref="L225:L226"/>
    <mergeCell ref="M225:M226"/>
    <mergeCell ref="C130:F130"/>
    <mergeCell ref="A153:A154"/>
    <mergeCell ref="A130:A131"/>
    <mergeCell ref="G130:J130"/>
    <mergeCell ref="A184:J184"/>
    <mergeCell ref="A208:K208"/>
    <mergeCell ref="A222:P222"/>
    <mergeCell ref="A308:L308"/>
    <mergeCell ref="A347:I347"/>
    <mergeCell ref="A357:I357"/>
    <mergeCell ref="A358:I358"/>
    <mergeCell ref="A268:J268"/>
    <mergeCell ref="A269:J269"/>
    <mergeCell ref="A270:J270"/>
    <mergeCell ref="J274:J275"/>
    <mergeCell ref="G274:G275"/>
    <mergeCell ref="B312:B314"/>
    <mergeCell ref="A18:P18"/>
    <mergeCell ref="A360:B360"/>
    <mergeCell ref="A362:B362"/>
    <mergeCell ref="G361:I361"/>
    <mergeCell ref="G363:I363"/>
    <mergeCell ref="A31:B31"/>
    <mergeCell ref="A34:A35"/>
    <mergeCell ref="B34:B35"/>
    <mergeCell ref="C34:F34"/>
    <mergeCell ref="G34:J34"/>
    <mergeCell ref="B26:P26"/>
    <mergeCell ref="B27:P27"/>
    <mergeCell ref="B20:G20"/>
    <mergeCell ref="B21:G21"/>
    <mergeCell ref="B22:G22"/>
    <mergeCell ref="A14:P14"/>
    <mergeCell ref="A15:P15"/>
    <mergeCell ref="A17:P17"/>
    <mergeCell ref="A19:P19"/>
    <mergeCell ref="A16:P16"/>
    <mergeCell ref="A7:I7"/>
    <mergeCell ref="L7:M7"/>
    <mergeCell ref="A8:J8"/>
    <mergeCell ref="K8:N8"/>
    <mergeCell ref="A9:I9"/>
    <mergeCell ref="L9:M9"/>
    <mergeCell ref="A10:J10"/>
    <mergeCell ref="K10:N10"/>
    <mergeCell ref="A11:B11"/>
    <mergeCell ref="C11:E11"/>
    <mergeCell ref="F11:G11"/>
    <mergeCell ref="H11:M11"/>
    <mergeCell ref="B28:O28"/>
    <mergeCell ref="O11:P11"/>
    <mergeCell ref="A12:B12"/>
    <mergeCell ref="C12:E12"/>
    <mergeCell ref="F12:G12"/>
    <mergeCell ref="H12:M12"/>
    <mergeCell ref="O12:P12"/>
    <mergeCell ref="B23:E23"/>
    <mergeCell ref="B24:P24"/>
    <mergeCell ref="B25:P25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3" r:id="rId1"/>
  <rowBreaks count="8" manualBreakCount="8">
    <brk id="41" max="255" man="1"/>
    <brk id="83" max="255" man="1"/>
    <brk id="135" max="15" man="1"/>
    <brk id="158" max="255" man="1"/>
    <brk id="182" max="255" man="1"/>
    <brk id="207" max="255" man="1"/>
    <brk id="254" max="15" man="1"/>
    <brk id="3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2020-08-20T06:43:58Z</cp:lastPrinted>
  <dcterms:created xsi:type="dcterms:W3CDTF">2018-08-27T10:46:38Z</dcterms:created>
  <dcterms:modified xsi:type="dcterms:W3CDTF">2020-08-20T06:45:13Z</dcterms:modified>
  <cp:category/>
  <cp:version/>
  <cp:contentType/>
  <cp:contentStatus/>
</cp:coreProperties>
</file>